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2f42df29b40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996383eb16e14aa7"/>
    <x:sheet xmlns:r="http://schemas.openxmlformats.org/officeDocument/2006/relationships" name="Payment detail" sheetId="2" r:id="Rd376b7d4b1fd4e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($#,##0.00);&quot;-&quot;"/>
    <x:numFmt numFmtId="201" formatCode="0.0%;(0.0%);&quot;-&quot;"/>
    <x:numFmt numFmtId="202" formatCode="mm/dd/yyyy"/>
  </x:numFmts>
  <x:fonts count="10">
    <x:font>
      <x:sz val="11"/>
      <x:name val="Carlito"/>
    </x:font>
    <x:font>
      <x:sz val="10"/>
      <x:color rgb="FF242424"/>
      <x:name val="Arial"/>
    </x:font>
    <x:font>
      <x:b/>
      <x:sz val="16"/>
      <x:color rgb="FF242424"/>
      <x:name val="Arial"/>
    </x:font>
    <x:font>
      <x:b/>
      <x:sz val="12"/>
      <x:color rgb="FF606060"/>
      <x:name val="Arial"/>
    </x:font>
    <x:font>
      <x:sz val="10"/>
      <x:color rgb="FF606060"/>
      <x:name val="Arial"/>
    </x:font>
    <x:font>
      <x:b/>
      <x:sz val="10"/>
      <x:color rgb="FF242424"/>
      <x:name val="Arial"/>
    </x:font>
    <x:font>
      <x:b/>
      <x:sz val="10"/>
      <x:color rgb="FFA92338"/>
      <x:name val="Arial"/>
    </x:font>
    <x:font>
      <x:b/>
      <x:sz val="10"/>
      <x:color rgb="FFFFFFFF"/>
      <x:name val="Arial"/>
    </x:font>
    <x:font>
      <x:sz val="10"/>
      <x:color rgb="FF225888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2424"/>
      </x:patternFill>
    </x:fill>
    <x:fill>
      <x:patternFill patternType="solid">
        <x:fgColor rgb="FFF3F0EB"/>
      </x:patternFill>
    </x:fill>
    <x:fill>
      <x:patternFill patternType="solid">
        <x:fgColor rgb="FFFCE5DF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242424"/>
      </x:top>
      <x:bottom/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8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horizontal="right" vertical="center"/>
    </x:xf>
    <x:xf numFmtId="201" fontId="1" fillId="0" borderId="1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200" fontId="5" fillId="0" borderId="1" xfId="0" applyNumberFormat="1" applyFont="1" applyFill="1" applyBorder="1" applyAlignment="1">
      <x:alignment horizontal="right" vertical="center"/>
    </x:xf>
    <x:xf numFmtId="201" fontId="5" fillId="0" borderId="1" xfId="0" applyNumberFormat="1" applyFont="1" applyFill="1" applyBorder="1" applyAlignment="1">
      <x:alignment horizontal="right" vertical="center"/>
    </x:xf>
    <x:xf numFmtId="0" fontId="5" fillId="0" borderId="1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0" fontId="9" fillId="0" borderId="0" xfId="0" applyNumberFormat="1" applyFont="1" applyFill="1" applyBorder="1" applyAlignment="1">
      <x:alignment vertical="center"/>
    </x:xf>
    <x:xf numFmtId="200" fontId="9" fillId="4" borderId="0" xfId="0" applyNumberFormat="1" applyFont="1" applyFill="1" applyBorder="1" applyAlignment="1">
      <x:alignment vertical="center"/>
    </x:xf>
    <x:xf numFmtId="200" fontId="5" fillId="0" borderId="1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0" fontId="9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233a90ee0e4996" /><Relationship Type="http://schemas.openxmlformats.org/officeDocument/2006/relationships/theme" Target="/xl/theme/theme1.xml" Id="R73416da0884846cd" /><Relationship Type="http://schemas.openxmlformats.org/officeDocument/2006/relationships/sharedStrings" Target="/xl/sharedStrings.xml" Id="Rdbc42b3a9662497b" /><Relationship Type="http://schemas.openxmlformats.org/officeDocument/2006/relationships/worksheet" Target="/xl/worksheets/sheet1.xml" Id="R996383eb16e14aa7" /><Relationship Type="http://schemas.openxmlformats.org/officeDocument/2006/relationships/worksheet" Target="/xl/worksheets/sheet2.xml" Id="Rd376b7d4b1fd4ef7" /></Relationships>
</file>

<file path=xl/tables/table1.xml><?xml version="1.0" encoding="utf-8"?>
<x:table xmlns:x="http://schemas.openxmlformats.org/spreadsheetml/2006/main" id="1" name="Payments" displayName="Payments" ref="A5:P434" headerRowCount="1" totalsRowCount="0" totalsRowShown="0">
  <x:tableColumns count="16">
    <x:tableColumn id="1" name="Period"/>
    <x:tableColumn id="2" name="Payment date"/>
    <x:tableColumn id="3" name="Vendor"/>
    <x:tableColumn id="4" name="Check / ACH"/>
    <x:tableColumn id="5" name="PO"/>
    <x:tableColumn id="6" name="Item"/>
    <x:tableColumn id="7" name="Account"/>
    <x:tableColumn id="8" name="Recorded description"/>
    <x:tableColumn id="9" name="Amount before void"/>
    <x:tableColumn id="10" name="Voided amount"/>
    <x:tableColumn id="11" name="Reported payment"/>
    <x:tableColumn id="12" name="Source record"/>
    <x:tableColumn id="13" name="PDF pages"/>
    <x:tableColumn id="14" name="ZIP member"/>
    <x:tableColumn id="15" name="Account description"/>
    <x:tableColumn id="16" name="Source I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SourceLink2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3" Type="http://schemas.openxmlformats.org/officeDocument/2006/relationships/hyperlink" Target="https://wyomissingboro.org/AgendaCenter/ViewFile/Agenda/_10132026-1104#page=67" TargetMode="External" /><ns0:Relationship Id="rIdSourceLink5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6" Type="http://schemas.openxmlformats.org/officeDocument/2006/relationships/hyperlink" Target="https://wyomissingboro.org/AgendaCenter/ViewFile/Agenda/_10132026-1104#page=68" TargetMode="External" /><ns0:Relationship Id="rIdSourceLink8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9" Type="http://schemas.openxmlformats.org/officeDocument/2006/relationships/hyperlink" Target="https://wyomissingboro.org/AgendaCenter/ViewFile/Agenda/_10132026-1104#page=72" TargetMode="External" /><ns0:Relationship Id="rIdSourceLink11" Type="http://schemas.openxmlformats.org/officeDocument/2006/relationships/hyperlink" Target="file:///mnt/RealWyo/02-RTK/2026/20260901-RTK_%20Finances_Aug/Responsive%20documents/20260930-171830-1a0f42f66df786e9/August%20Check%20Register%202026.pdf#page=5" TargetMode="External" /><ns0:Relationship Id="rIdSourceLink12" Type="http://schemas.openxmlformats.org/officeDocument/2006/relationships/hyperlink" Target="https://wyomissingboro.org/AgendaCenter/ViewFile/Agenda/_10132026-1104#page=73" TargetMode="External" /><ns0:Relationship Id="rIdSourceLink14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15" Type="http://schemas.openxmlformats.org/officeDocument/2006/relationships/hyperlink" Target="https://wyomissingboro.org/AgendaCenter/ViewFile/Agenda/_10132026-1104#page=61" TargetMode="External" /><ns0:Relationship Id="rIdSourceLink17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18" Type="http://schemas.openxmlformats.org/officeDocument/2006/relationships/hyperlink" Target="https://wyomissingboro.org/AgendaCenter/ViewFile/Agenda/_10132026-1104#page=61" TargetMode="External" /><ns0:Relationship Id="rIdSourceLink20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21" Type="http://schemas.openxmlformats.org/officeDocument/2006/relationships/hyperlink" Target="https://wyomissingboro.org/AgendaCenter/ViewFile/Agenda/_10132026-1104#page=71" TargetMode="External" /><ns0:Relationship Id="rIdSourceLink23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24" Type="http://schemas.openxmlformats.org/officeDocument/2006/relationships/hyperlink" Target="https://wyomissingboro.org/AgendaCenter/ViewFile/Agenda/_10132026-1104#page=63" TargetMode="External" /><ns0:Relationship Id="rIdSourceLink26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27" Type="http://schemas.openxmlformats.org/officeDocument/2006/relationships/hyperlink" Target="https://wyomissingboro.org/AgendaCenter/ViewFile/Agenda/_10132026-1104#page=68" TargetMode="External" /><ns0:Relationship Id="rIdSourceLink29" Type="http://schemas.openxmlformats.org/officeDocument/2006/relationships/hyperlink" Target="file:///mnt/RealWyo/02-RTK/2026/20260901-RTK_%20Finances_Aug/Responsive%20documents/20260930-171830-1a0f42f66df786e9/August%20Check%20Register%202026.pdf#page=5" TargetMode="External" /><ns0:Relationship Id="rIdSourceLink30" Type="http://schemas.openxmlformats.org/officeDocument/2006/relationships/hyperlink" Target="https://wyomissingboro.org/AgendaCenter/ViewFile/Agenda/_10132026-1104#page=66" TargetMode="External" /><ns0:Relationship Id="rIdSourceLink32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33" Type="http://schemas.openxmlformats.org/officeDocument/2006/relationships/hyperlink" Target="https://wyomissingboro.org/AgendaCenter/ViewFile/Agenda/_10132026-1104#page=67" TargetMode="External" /><ns0:Relationship Id="rIdSourceLink35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36" Type="http://schemas.openxmlformats.org/officeDocument/2006/relationships/hyperlink" Target="https://wyomissingboro.org/AgendaCenter/ViewFile/Agenda/_10132026-1104#page=71" TargetMode="External" /><ns0:Relationship Id="rIdSourceLink38" Type="http://schemas.openxmlformats.org/officeDocument/2006/relationships/hyperlink" Target="file:///mnt/RealWyo/02-RTK/2026/20260901-RTK_%20Finances_Aug/Responsive%20documents/20260930-171830-1a0f42f66df786e9/August%20Check%20Register%202026.pdf#page=5" TargetMode="External" /><ns0:Relationship Id="rIdSourceLink39" Type="http://schemas.openxmlformats.org/officeDocument/2006/relationships/hyperlink" Target="https://wyomissingboro.org/AgendaCenter/ViewFile/Agenda/_10132026-1104#page=61" TargetMode="External" /><ns0:Relationship Id="rIdSourceLink41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42" Type="http://schemas.openxmlformats.org/officeDocument/2006/relationships/hyperlink" Target="https://wyomissingboro.org/AgendaCenter/ViewFile/Agenda/_10132026-1104#page=72" TargetMode="External" /><ns0:Relationship Id="rIdSourceLink44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45" Type="http://schemas.openxmlformats.org/officeDocument/2006/relationships/hyperlink" Target="https://wyomissingboro.org/AgendaCenter/ViewFile/Agenda/_10132026-1104#page=61" TargetMode="External" /><ns0:Relationship Id="rIdSourceLink47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48" Type="http://schemas.openxmlformats.org/officeDocument/2006/relationships/hyperlink" Target="https://wyomissingboro.org/AgendaCenter/ViewFile/Agenda/_10132026-1104#page=61" TargetMode="External" /><ns0:Relationship Id="rIdSourceLink50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51" Type="http://schemas.openxmlformats.org/officeDocument/2006/relationships/hyperlink" Target="https://wyomissingboro.org/AgendaCenter/ViewFile/Agenda/_10132026-1104#page=61" TargetMode="External" /><ns0:Relationship Id="rIdSourceLink53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54" Type="http://schemas.openxmlformats.org/officeDocument/2006/relationships/hyperlink" Target="https://wyomissingboro.org/AgendaCenter/ViewFile/Agenda/_10132026-1104#page=61" TargetMode="External" /><ns0:Relationship Id="rIdSourceLink56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57" Type="http://schemas.openxmlformats.org/officeDocument/2006/relationships/hyperlink" Target="https://wyomissingboro.org/AgendaCenter/ViewFile/Agenda/_10132026-1104#page=61" TargetMode="External" /><ns0:Relationship Id="rIdSourceLink58" Type="http://schemas.openxmlformats.org/officeDocument/2006/relationships/hyperlink" Target="file:///mnt/RealWyo/05-Research/Finances/Research/20261010-EdenRatliff_Stonehill-Payment-Reissue.eml" TargetMode="External" /><ns0:Relationship Id="rIdSourceLink59" Type="http://schemas.openxmlformats.org/officeDocument/2006/relationships/hyperlink" Target="file:///mnt/RealWyo/02-RTK/2026/20260214-RTK_Jan_Finances/Check%20Register%20January%202026.pdf" TargetMode="External" /><ns0:Relationship Id="rIdSourceLink60" Type="http://schemas.openxmlformats.org/officeDocument/2006/relationships/hyperlink" Target="file:///mnt/RealWyo/02-RTK/2026/20260306-RTK_Feb_Finances/202602-BOW_Finances.zip" TargetMode="External" /><ns0:Relationship Id="rIdSourceLink61" Type="http://schemas.openxmlformats.org/officeDocument/2006/relationships/hyperlink" Target="file:///mnt/RealWyo/02-RTK/2026/20260601-RTK_Finances_Mar_Apr_May/202603-BOW_Finances.zip" TargetMode="External" /><ns0:Relationship Id="rIdSourceLink62" Type="http://schemas.openxmlformats.org/officeDocument/2006/relationships/hyperlink" Target="file:///mnt/RealWyo/02-RTK/2026/20260601-RTK_Finances_Mar_Apr_May/202604-BOW_Finances.zip" TargetMode="External" /><ns0:Relationship Id="rIdSourceLink63" Type="http://schemas.openxmlformats.org/officeDocument/2006/relationships/hyperlink" Target="file:///mnt/RealWyo/02-RTK/2026/20260601-RTK_Finances_Mar_Apr_May/202605-BOW_Finances.zip" TargetMode="External" /><ns0:Relationship Id="rIdSourceLink64" Type="http://schemas.openxmlformats.org/officeDocument/2006/relationships/hyperlink" Target="file:///mnt/RealWyo/02-RTK/2026/20260804-RTK_Finances_Jun_Jul/Responsive%20documents/20260831-114922-1a05883780b866d0/Check%20Register%20June%202026.pdf" TargetMode="External" /><ns0:Relationship Id="rIdSourceLink65" Type="http://schemas.openxmlformats.org/officeDocument/2006/relationships/hyperlink" Target="file:///mnt/RealWyo/02-RTK/2026/20260804-RTK_Finances_Jun_Jul/Responsive%20documents/20260831-114922-1a05883780b866d0/Check%20Register%20July%202026.pdf" TargetMode="External" /><ns0:Relationship Id="rIdSourceLink66" Type="http://schemas.openxmlformats.org/officeDocument/2006/relationships/hyperlink" Target="file:///mnt/RealWyo/02-RTK/2026/20260901-RTK_%20Finances_Aug/Responsive%20documents/20260930-171830-1a0f42f66df786e9/August%20Check%20Register%202026.pdf" TargetMode="External" /><ns0:Relationship Id="rIdSourceLink67" Type="http://schemas.openxmlformats.org/officeDocument/2006/relationships/hyperlink" Target="https://wyomissingboro.org/AgendaCenter/ViewFile/Agenda/_10132026-1104" TargetMode="External" /><ns0:Relationship Id="rIdSourceLink68" Type="http://schemas.openxmlformats.org/officeDocument/2006/relationships/hyperlink" Target="file:///mnt/RealWyo/05-Research/Finances/Research/20261010-EdenRatliff_Stonehill-Payment-Reissue.eml" TargetMode="External" /></ns0:Relationships>
</file>

<file path=xl/worksheets/_rels/sheet2.xml.rels><?xml version='1.0' encoding='utf-8'?>
<ns0:Relationships xmlns:ns0="http://schemas.openxmlformats.org/package/2006/relationships"><ns0:Relationship Type="http://schemas.openxmlformats.org/officeDocument/2006/relationships/table" Target="/xl/tables/table1.xml" Id="Re3d507e3636e485b" /><ns0:Relationship Id="rIdSourceLink1" Type="http://schemas.openxmlformats.org/officeDocument/2006/relationships/hyperlink" Target="file:///mnt/RealWyo/02-RTK/2026/20260214-RTK_Jan_Finances/Check%20Register%20January%202026.pdf#page=6" TargetMode="External" /><ns0:Relationship Id="rIdSourceLink2" Type="http://schemas.openxmlformats.org/officeDocument/2006/relationships/hyperlink" Target="file:///mnt/RealWyo/02-RTK/2026/20260214-RTK_Jan_Finances/Check%20Register%20January%202026.pdf#page=6" TargetMode="External" /><ns0:Relationship Id="rIdSourceLink3" Type="http://schemas.openxmlformats.org/officeDocument/2006/relationships/hyperlink" Target="file:///mnt/RealWyo/02-RTK/2026/20260214-RTK_Jan_Finances/Check%20Register%20January%202026.pdf#page=6" TargetMode="External" /><ns0:Relationship Id="rIdSourceLink4" Type="http://schemas.openxmlformats.org/officeDocument/2006/relationships/hyperlink" Target="file:///mnt/RealWyo/02-RTK/2026/20260306-RTK_Feb_Finances/202602-BOW_Finances.zip" TargetMode="External" /><ns0:Relationship Id="rIdSourceLink5" Type="http://schemas.openxmlformats.org/officeDocument/2006/relationships/hyperlink" Target="file:///mnt/RealWyo/02-RTK/2026/20260306-RTK_Feb_Finances/202602-BOW_Finances.zip" TargetMode="External" /><ns0:Relationship Id="rIdSourceLink6" Type="http://schemas.openxmlformats.org/officeDocument/2006/relationships/hyperlink" Target="file:///mnt/RealWyo/02-RTK/2026/20260306-RTK_Feb_Finances/202602-BOW_Finances.zip" TargetMode="External" /><ns0:Relationship Id="rIdSourceLink7" Type="http://schemas.openxmlformats.org/officeDocument/2006/relationships/hyperlink" Target="file:///mnt/RealWyo/02-RTK/2026/20260601-RTK_Finances_Mar_Apr_May/202603-BOW_Finances.zip" TargetMode="External" /><ns0:Relationship Id="rIdSourceLink8" Type="http://schemas.openxmlformats.org/officeDocument/2006/relationships/hyperlink" Target="file:///mnt/RealWyo/02-RTK/2026/20260601-RTK_Finances_Mar_Apr_May/202603-BOW_Finances.zip" TargetMode="External" /><ns0:Relationship Id="rIdSourceLink9" Type="http://schemas.openxmlformats.org/officeDocument/2006/relationships/hyperlink" Target="file:///mnt/RealWyo/02-RTK/2026/20260601-RTK_Finances_Mar_Apr_May/202603-BOW_Finances.zip" TargetMode="External" /><ns0:Relationship Id="rIdSourceLink10" Type="http://schemas.openxmlformats.org/officeDocument/2006/relationships/hyperlink" Target="file:///mnt/RealWyo/02-RTK/2026/20260601-RTK_Finances_Mar_Apr_May/202604-BOW_Finances.zip" TargetMode="External" /><ns0:Relationship Id="rIdSourceLink11" Type="http://schemas.openxmlformats.org/officeDocument/2006/relationships/hyperlink" Target="file:///mnt/RealWyo/02-RTK/2026/20260601-RTK_Finances_Mar_Apr_May/202604-BOW_Finances.zip" TargetMode="External" /><ns0:Relationship Id="rIdSourceLink12" Type="http://schemas.openxmlformats.org/officeDocument/2006/relationships/hyperlink" Target="file:///mnt/RealWyo/02-RTK/2026/20260601-RTK_Finances_Mar_Apr_May/202604-BOW_Finances.zip" TargetMode="External" /><ns0:Relationship Id="rIdSourceLink13" Type="http://schemas.openxmlformats.org/officeDocument/2006/relationships/hyperlink" Target="file:///mnt/RealWyo/02-RTK/2026/20260601-RTK_Finances_Mar_Apr_May/202605-BOW_Finances.zip" TargetMode="External" /><ns0:Relationship Id="rIdSourceLink14" Type="http://schemas.openxmlformats.org/officeDocument/2006/relationships/hyperlink" Target="file:///mnt/RealWyo/02-RTK/2026/20260601-RTK_Finances_Mar_Apr_May/202605-BOW_Finances.zip" TargetMode="External" /><ns0:Relationship Id="rIdSourceLink15" Type="http://schemas.openxmlformats.org/officeDocument/2006/relationships/hyperlink" Target="file:///mnt/RealWyo/02-RTK/2026/20260601-RTK_Finances_Mar_Apr_May/202605-BOW_Finances.zip" TargetMode="External" /><ns0:Relationship Id="rIdSourceLink16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7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8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9" Type="http://schemas.openxmlformats.org/officeDocument/2006/relationships/hyperlink" Target="file:///mnt/RealWyo/02-RTK/2026/20260804-RTK_Finances_Jun_Jul/Responsive%20documents/20260831-114922-1a05883780b866d0/Check%20Register%20July%202026.pdf#page=3" TargetMode="External" /><ns0:Relationship Id="rIdSourceLink20" Type="http://schemas.openxmlformats.org/officeDocument/2006/relationships/hyperlink" Target="file:///mnt/RealWyo/02-RTK/2026/20260804-RTK_Finances_Jun_Jul/Responsive%20documents/20260831-114922-1a05883780b866d0/Check%20Register%20July%202026.pdf#page=3" TargetMode="External" /><ns0:Relationship Id="rIdSourceLink21" Type="http://schemas.openxmlformats.org/officeDocument/2006/relationships/hyperlink" Target="file:///mnt/RealWyo/02-RTK/2026/20260804-RTK_Finances_Jun_Jul/Responsive%20documents/20260831-114922-1a05883780b866d0/Check%20Register%20July%202026.pdf#page=3" TargetMode="External" /><ns0:Relationship Id="rIdSourceLink22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23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24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25" Type="http://schemas.openxmlformats.org/officeDocument/2006/relationships/hyperlink" Target="https://wyomissingboro.org/AgendaCenter/ViewFile/Agenda/_10132026-1104#page=67" TargetMode="External" /><ns0:Relationship Id="rIdSourceLink26" Type="http://schemas.openxmlformats.org/officeDocument/2006/relationships/hyperlink" Target="https://wyomissingboro.org/AgendaCenter/ViewFile/Agenda/_10132026-1104#page=68" TargetMode="External" /><ns0:Relationship Id="rIdSourceLink27" Type="http://schemas.openxmlformats.org/officeDocument/2006/relationships/hyperlink" Target="https://wyomissingboro.org/AgendaCenter/ViewFile/Agenda/_10132026-1104#page=68" TargetMode="External" /><ns0:Relationship Id="rIdSourceLink28" Type="http://schemas.openxmlformats.org/officeDocument/2006/relationships/hyperlink" Target="file:///mnt/RealWyo/02-RTK/2026/20260214-RTK_Jan_Finances/Check%20Register%20January%202026.pdf#page=1" TargetMode="External" /><ns0:Relationship Id="rIdSourceLink29" Type="http://schemas.openxmlformats.org/officeDocument/2006/relationships/hyperlink" Target="file:///mnt/RealWyo/02-RTK/2026/20260214-RTK_Jan_Finances/Check%20Register%20January%202026.pdf#page=1" TargetMode="External" /><ns0:Relationship Id="rIdSourceLink30" Type="http://schemas.openxmlformats.org/officeDocument/2006/relationships/hyperlink" Target="file:///mnt/RealWyo/02-RTK/2026/20260214-RTK_Jan_Finances/Check%20Register%20January%202026.pdf#page=1" TargetMode="External" /><ns0:Relationship Id="rIdSourceLink31" Type="http://schemas.openxmlformats.org/officeDocument/2006/relationships/hyperlink" Target="file:///mnt/RealWyo/02-RTK/2026/20260214-RTK_Jan_Finances/Check%20Register%20January%202026.pdf#page=1" TargetMode="External" /><ns0:Relationship Id="rIdSourceLink32" Type="http://schemas.openxmlformats.org/officeDocument/2006/relationships/hyperlink" Target="file:///mnt/RealWyo/02-RTK/2026/20260214-RTK_Jan_Finances/Check%20Register%20January%202026.pdf#page=1" TargetMode="External" /><ns0:Relationship Id="rIdSourceLink33" Type="http://schemas.openxmlformats.org/officeDocument/2006/relationships/hyperlink" Target="file:///mnt/RealWyo/02-RTK/2026/20260214-RTK_Jan_Finances/Check%20Register%20January%202026.pdf#page=1" TargetMode="External" /><ns0:Relationship Id="rIdSourceLink34" Type="http://schemas.openxmlformats.org/officeDocument/2006/relationships/hyperlink" Target="file:///mnt/RealWyo/02-RTK/2026/20260214-RTK_Jan_Finances/Check%20Register%20January%202026.pdf#page=1" TargetMode="External" /><ns0:Relationship Id="rIdSourceLink35" Type="http://schemas.openxmlformats.org/officeDocument/2006/relationships/hyperlink" Target="file:///mnt/RealWyo/02-RTK/2026/20260214-RTK_Jan_Finances/Check%20Register%20January%202026.pdf#page=1" TargetMode="External" /><ns0:Relationship Id="rIdSourceLink36" Type="http://schemas.openxmlformats.org/officeDocument/2006/relationships/hyperlink" Target="file:///mnt/RealWyo/02-RTK/2026/20260214-RTK_Jan_Finances/Check%20Register%20January%202026.pdf#page=1" TargetMode="External" /><ns0:Relationship Id="rIdSourceLink37" Type="http://schemas.openxmlformats.org/officeDocument/2006/relationships/hyperlink" Target="file:///mnt/RealWyo/02-RTK/2026/20260214-RTK_Jan_Finances/Check%20Register%20January%202026.pdf#page=1" TargetMode="External" /><ns0:Relationship Id="rIdSourceLink38" Type="http://schemas.openxmlformats.org/officeDocument/2006/relationships/hyperlink" Target="file:///mnt/RealWyo/02-RTK/2026/20260214-RTK_Jan_Finances/Check%20Register%20January%202026.pdf#page=1" TargetMode="External" /><ns0:Relationship Id="rIdSourceLink39" Type="http://schemas.openxmlformats.org/officeDocument/2006/relationships/hyperlink" Target="file:///mnt/RealWyo/02-RTK/2026/20260214-RTK_Jan_Finances/Check%20Register%20January%202026.pdf#page=1" TargetMode="External" /><ns0:Relationship Id="rIdSourceLink40" Type="http://schemas.openxmlformats.org/officeDocument/2006/relationships/hyperlink" Target="file:///mnt/RealWyo/02-RTK/2026/20260306-RTK_Feb_Finances/202602-BOW_Finances.zip" TargetMode="External" /><ns0:Relationship Id="rIdSourceLink41" Type="http://schemas.openxmlformats.org/officeDocument/2006/relationships/hyperlink" Target="file:///mnt/RealWyo/02-RTK/2026/20260306-RTK_Feb_Finances/202602-BOW_Finances.zip" TargetMode="External" /><ns0:Relationship Id="rIdSourceLink42" Type="http://schemas.openxmlformats.org/officeDocument/2006/relationships/hyperlink" Target="file:///mnt/RealWyo/02-RTK/2026/20260306-RTK_Feb_Finances/202602-BOW_Finances.zip" TargetMode="External" /><ns0:Relationship Id="rIdSourceLink43" Type="http://schemas.openxmlformats.org/officeDocument/2006/relationships/hyperlink" Target="file:///mnt/RealWyo/02-RTK/2026/20260306-RTK_Feb_Finances/202602-BOW_Finances.zip" TargetMode="External" /><ns0:Relationship Id="rIdSourceLink44" Type="http://schemas.openxmlformats.org/officeDocument/2006/relationships/hyperlink" Target="file:///mnt/RealWyo/02-RTK/2026/20260306-RTK_Feb_Finances/202602-BOW_Finances.zip" TargetMode="External" /><ns0:Relationship Id="rIdSourceLink45" Type="http://schemas.openxmlformats.org/officeDocument/2006/relationships/hyperlink" Target="file:///mnt/RealWyo/02-RTK/2026/20260306-RTK_Feb_Finances/202602-BOW_Finances.zip" TargetMode="External" /><ns0:Relationship Id="rIdSourceLink46" Type="http://schemas.openxmlformats.org/officeDocument/2006/relationships/hyperlink" Target="file:///mnt/RealWyo/02-RTK/2026/20260306-RTK_Feb_Finances/202602-BOW_Finances.zip" TargetMode="External" /><ns0:Relationship Id="rIdSourceLink47" Type="http://schemas.openxmlformats.org/officeDocument/2006/relationships/hyperlink" Target="file:///mnt/RealWyo/02-RTK/2026/20260306-RTK_Feb_Finances/202602-BOW_Finances.zip" TargetMode="External" /><ns0:Relationship Id="rIdSourceLink48" Type="http://schemas.openxmlformats.org/officeDocument/2006/relationships/hyperlink" Target="file:///mnt/RealWyo/02-RTK/2026/20260306-RTK_Feb_Finances/202602-BOW_Finances.zip" TargetMode="External" /><ns0:Relationship Id="rIdSourceLink49" Type="http://schemas.openxmlformats.org/officeDocument/2006/relationships/hyperlink" Target="file:///mnt/RealWyo/02-RTK/2026/20260306-RTK_Feb_Finances/202602-BOW_Finances.zip" TargetMode="External" /><ns0:Relationship Id="rIdSourceLink50" Type="http://schemas.openxmlformats.org/officeDocument/2006/relationships/hyperlink" Target="file:///mnt/RealWyo/02-RTK/2026/20260306-RTK_Feb_Finances/202602-BOW_Finances.zip" TargetMode="External" /><ns0:Relationship Id="rIdSourceLink51" Type="http://schemas.openxmlformats.org/officeDocument/2006/relationships/hyperlink" Target="file:///mnt/RealWyo/02-RTK/2026/20260306-RTK_Feb_Finances/202602-BOW_Finances.zip" TargetMode="External" /><ns0:Relationship Id="rIdSourceLink52" Type="http://schemas.openxmlformats.org/officeDocument/2006/relationships/hyperlink" Target="file:///mnt/RealWyo/02-RTK/2026/20260306-RTK_Feb_Finances/202602-BOW_Finances.zip" TargetMode="External" /><ns0:Relationship Id="rIdSourceLink53" Type="http://schemas.openxmlformats.org/officeDocument/2006/relationships/hyperlink" Target="file:///mnt/RealWyo/02-RTK/2026/20260306-RTK_Feb_Finances/202602-BOW_Finances.zip" TargetMode="External" /><ns0:Relationship Id="rIdSourceLink54" Type="http://schemas.openxmlformats.org/officeDocument/2006/relationships/hyperlink" Target="file:///mnt/RealWyo/02-RTK/2026/20260306-RTK_Feb_Finances/202602-BOW_Finances.zip" TargetMode="External" /><ns0:Relationship Id="rIdSourceLink55" Type="http://schemas.openxmlformats.org/officeDocument/2006/relationships/hyperlink" Target="file:///mnt/RealWyo/02-RTK/2026/20260306-RTK_Feb_Finances/202602-BOW_Finances.zip" TargetMode="External" /><ns0:Relationship Id="rIdSourceLink56" Type="http://schemas.openxmlformats.org/officeDocument/2006/relationships/hyperlink" Target="file:///mnt/RealWyo/02-RTK/2026/20260306-RTK_Feb_Finances/202602-BOW_Finances.zip" TargetMode="External" /><ns0:Relationship Id="rIdSourceLink57" Type="http://schemas.openxmlformats.org/officeDocument/2006/relationships/hyperlink" Target="file:///mnt/RealWyo/02-RTK/2026/20260306-RTK_Feb_Finances/202602-BOW_Finances.zip" TargetMode="External" /><ns0:Relationship Id="rIdSourceLink58" Type="http://schemas.openxmlformats.org/officeDocument/2006/relationships/hyperlink" Target="file:///mnt/RealWyo/02-RTK/2026/20260306-RTK_Feb_Finances/202602-BOW_Finances.zip" TargetMode="External" /><ns0:Relationship Id="rIdSourceLink59" Type="http://schemas.openxmlformats.org/officeDocument/2006/relationships/hyperlink" Target="file:///mnt/RealWyo/02-RTK/2026/20260306-RTK_Feb_Finances/202602-BOW_Finances.zip" TargetMode="External" /><ns0:Relationship Id="rIdSourceLink60" Type="http://schemas.openxmlformats.org/officeDocument/2006/relationships/hyperlink" Target="file:///mnt/RealWyo/02-RTK/2026/20260306-RTK_Feb_Finances/202602-BOW_Finances.zip" TargetMode="External" /><ns0:Relationship Id="rIdSourceLink61" Type="http://schemas.openxmlformats.org/officeDocument/2006/relationships/hyperlink" Target="file:///mnt/RealWyo/02-RTK/2026/20260306-RTK_Feb_Finances/202602-BOW_Finances.zip" TargetMode="External" /><ns0:Relationship Id="rIdSourceLink62" Type="http://schemas.openxmlformats.org/officeDocument/2006/relationships/hyperlink" Target="file:///mnt/RealWyo/02-RTK/2026/20260601-RTK_Finances_Mar_Apr_May/202603-BOW_Finances.zip" TargetMode="External" /><ns0:Relationship Id="rIdSourceLink63" Type="http://schemas.openxmlformats.org/officeDocument/2006/relationships/hyperlink" Target="file:///mnt/RealWyo/02-RTK/2026/20260601-RTK_Finances_Mar_Apr_May/202603-BOW_Finances.zip" TargetMode="External" /><ns0:Relationship Id="rIdSourceLink64" Type="http://schemas.openxmlformats.org/officeDocument/2006/relationships/hyperlink" Target="file:///mnt/RealWyo/02-RTK/2026/20260601-RTK_Finances_Mar_Apr_May/202603-BOW_Finances.zip" TargetMode="External" /><ns0:Relationship Id="rIdSourceLink65" Type="http://schemas.openxmlformats.org/officeDocument/2006/relationships/hyperlink" Target="file:///mnt/RealWyo/02-RTK/2026/20260601-RTK_Finances_Mar_Apr_May/202603-BOW_Finances.zip" TargetMode="External" /><ns0:Relationship Id="rIdSourceLink66" Type="http://schemas.openxmlformats.org/officeDocument/2006/relationships/hyperlink" Target="file:///mnt/RealWyo/02-RTK/2026/20260601-RTK_Finances_Mar_Apr_May/202603-BOW_Finances.zip" TargetMode="External" /><ns0:Relationship Id="rIdSourceLink67" Type="http://schemas.openxmlformats.org/officeDocument/2006/relationships/hyperlink" Target="file:///mnt/RealWyo/02-RTK/2026/20260601-RTK_Finances_Mar_Apr_May/202603-BOW_Finances.zip" TargetMode="External" /><ns0:Relationship Id="rIdSourceLink68" Type="http://schemas.openxmlformats.org/officeDocument/2006/relationships/hyperlink" Target="file:///mnt/RealWyo/02-RTK/2026/20260601-RTK_Finances_Mar_Apr_May/202603-BOW_Finances.zip" TargetMode="External" /><ns0:Relationship Id="rIdSourceLink69" Type="http://schemas.openxmlformats.org/officeDocument/2006/relationships/hyperlink" Target="file:///mnt/RealWyo/02-RTK/2026/20260601-RTK_Finances_Mar_Apr_May/202603-BOW_Finances.zip" TargetMode="External" /><ns0:Relationship Id="rIdSourceLink70" Type="http://schemas.openxmlformats.org/officeDocument/2006/relationships/hyperlink" Target="file:///mnt/RealWyo/02-RTK/2026/20260601-RTK_Finances_Mar_Apr_May/202603-BOW_Finances.zip" TargetMode="External" /><ns0:Relationship Id="rIdSourceLink71" Type="http://schemas.openxmlformats.org/officeDocument/2006/relationships/hyperlink" Target="file:///mnt/RealWyo/02-RTK/2026/20260601-RTK_Finances_Mar_Apr_May/202603-BOW_Finances.zip" TargetMode="External" /><ns0:Relationship Id="rIdSourceLink72" Type="http://schemas.openxmlformats.org/officeDocument/2006/relationships/hyperlink" Target="file:///mnt/RealWyo/02-RTK/2026/20260601-RTK_Finances_Mar_Apr_May/202603-BOW_Finances.zip" TargetMode="External" /><ns0:Relationship Id="rIdSourceLink73" Type="http://schemas.openxmlformats.org/officeDocument/2006/relationships/hyperlink" Target="file:///mnt/RealWyo/02-RTK/2026/20260601-RTK_Finances_Mar_Apr_May/202603-BOW_Finances.zip" TargetMode="External" /><ns0:Relationship Id="rIdSourceLink74" Type="http://schemas.openxmlformats.org/officeDocument/2006/relationships/hyperlink" Target="file:///mnt/RealWyo/02-RTK/2026/20260601-RTK_Finances_Mar_Apr_May/202603-BOW_Finances.zip" TargetMode="External" /><ns0:Relationship Id="rIdSourceLink75" Type="http://schemas.openxmlformats.org/officeDocument/2006/relationships/hyperlink" Target="file:///mnt/RealWyo/02-RTK/2026/20260601-RTK_Finances_Mar_Apr_May/202603-BOW_Finances.zip" TargetMode="External" /><ns0:Relationship Id="rIdSourceLink76" Type="http://schemas.openxmlformats.org/officeDocument/2006/relationships/hyperlink" Target="file:///mnt/RealWyo/02-RTK/2026/20260601-RTK_Finances_Mar_Apr_May/202603-BOW_Finances.zip" TargetMode="External" /><ns0:Relationship Id="rIdSourceLink77" Type="http://schemas.openxmlformats.org/officeDocument/2006/relationships/hyperlink" Target="file:///mnt/RealWyo/02-RTK/2026/20260601-RTK_Finances_Mar_Apr_May/202603-BOW_Finances.zip" TargetMode="External" /><ns0:Relationship Id="rIdSourceLink78" Type="http://schemas.openxmlformats.org/officeDocument/2006/relationships/hyperlink" Target="file:///mnt/RealWyo/02-RTK/2026/20260601-RTK_Finances_Mar_Apr_May/202603-BOW_Finances.zip" TargetMode="External" /><ns0:Relationship Id="rIdSourceLink79" Type="http://schemas.openxmlformats.org/officeDocument/2006/relationships/hyperlink" Target="file:///mnt/RealWyo/02-RTK/2026/20260601-RTK_Finances_Mar_Apr_May/202603-BOW_Finances.zip" TargetMode="External" /><ns0:Relationship Id="rIdSourceLink80" Type="http://schemas.openxmlformats.org/officeDocument/2006/relationships/hyperlink" Target="file:///mnt/RealWyo/02-RTK/2026/20260601-RTK_Finances_Mar_Apr_May/202603-BOW_Finances.zip" TargetMode="External" /><ns0:Relationship Id="rIdSourceLink81" Type="http://schemas.openxmlformats.org/officeDocument/2006/relationships/hyperlink" Target="file:///mnt/RealWyo/02-RTK/2026/20260601-RTK_Finances_Mar_Apr_May/202603-BOW_Finances.zip" TargetMode="External" /><ns0:Relationship Id="rIdSourceLink82" Type="http://schemas.openxmlformats.org/officeDocument/2006/relationships/hyperlink" Target="file:///mnt/RealWyo/02-RTK/2026/20260601-RTK_Finances_Mar_Apr_May/202603-BOW_Finances.zip" TargetMode="External" /><ns0:Relationship Id="rIdSourceLink83" Type="http://schemas.openxmlformats.org/officeDocument/2006/relationships/hyperlink" Target="file:///mnt/RealWyo/02-RTK/2026/20260601-RTK_Finances_Mar_Apr_May/202604-BOW_Finances.zip" TargetMode="External" /><ns0:Relationship Id="rIdSourceLink84" Type="http://schemas.openxmlformats.org/officeDocument/2006/relationships/hyperlink" Target="file:///mnt/RealWyo/02-RTK/2026/20260601-RTK_Finances_Mar_Apr_May/202604-BOW_Finances.zip" TargetMode="External" /><ns0:Relationship Id="rIdSourceLink85" Type="http://schemas.openxmlformats.org/officeDocument/2006/relationships/hyperlink" Target="file:///mnt/RealWyo/02-RTK/2026/20260601-RTK_Finances_Mar_Apr_May/202604-BOW_Finances.zip" TargetMode="External" /><ns0:Relationship Id="rIdSourceLink86" Type="http://schemas.openxmlformats.org/officeDocument/2006/relationships/hyperlink" Target="file:///mnt/RealWyo/02-RTK/2026/20260601-RTK_Finances_Mar_Apr_May/202604-BOW_Finances.zip" TargetMode="External" /><ns0:Relationship Id="rIdSourceLink87" Type="http://schemas.openxmlformats.org/officeDocument/2006/relationships/hyperlink" Target="file:///mnt/RealWyo/02-RTK/2026/20260601-RTK_Finances_Mar_Apr_May/202604-BOW_Finances.zip" TargetMode="External" /><ns0:Relationship Id="rIdSourceLink88" Type="http://schemas.openxmlformats.org/officeDocument/2006/relationships/hyperlink" Target="file:///mnt/RealWyo/02-RTK/2026/20260601-RTK_Finances_Mar_Apr_May/202604-BOW_Finances.zip" TargetMode="External" /><ns0:Relationship Id="rIdSourceLink89" Type="http://schemas.openxmlformats.org/officeDocument/2006/relationships/hyperlink" Target="file:///mnt/RealWyo/02-RTK/2026/20260601-RTK_Finances_Mar_Apr_May/202604-BOW_Finances.zip" TargetMode="External" /><ns0:Relationship Id="rIdSourceLink90" Type="http://schemas.openxmlformats.org/officeDocument/2006/relationships/hyperlink" Target="file:///mnt/RealWyo/02-RTK/2026/20260601-RTK_Finances_Mar_Apr_May/202604-BOW_Finances.zip" TargetMode="External" /><ns0:Relationship Id="rIdSourceLink91" Type="http://schemas.openxmlformats.org/officeDocument/2006/relationships/hyperlink" Target="file:///mnt/RealWyo/02-RTK/2026/20260601-RTK_Finances_Mar_Apr_May/202604-BOW_Finances.zip" TargetMode="External" /><ns0:Relationship Id="rIdSourceLink92" Type="http://schemas.openxmlformats.org/officeDocument/2006/relationships/hyperlink" Target="file:///mnt/RealWyo/02-RTK/2026/20260601-RTK_Finances_Mar_Apr_May/202604-BOW_Finances.zip" TargetMode="External" /><ns0:Relationship Id="rIdSourceLink93" Type="http://schemas.openxmlformats.org/officeDocument/2006/relationships/hyperlink" Target="file:///mnt/RealWyo/02-RTK/2026/20260601-RTK_Finances_Mar_Apr_May/202604-BOW_Finances.zip" TargetMode="External" /><ns0:Relationship Id="rIdSourceLink94" Type="http://schemas.openxmlformats.org/officeDocument/2006/relationships/hyperlink" Target="file:///mnt/RealWyo/02-RTK/2026/20260601-RTK_Finances_Mar_Apr_May/202604-BOW_Finances.zip" TargetMode="External" /><ns0:Relationship Id="rIdSourceLink95" Type="http://schemas.openxmlformats.org/officeDocument/2006/relationships/hyperlink" Target="file:///mnt/RealWyo/02-RTK/2026/20260601-RTK_Finances_Mar_Apr_May/202604-BOW_Finances.zip" TargetMode="External" /><ns0:Relationship Id="rIdSourceLink96" Type="http://schemas.openxmlformats.org/officeDocument/2006/relationships/hyperlink" Target="file:///mnt/RealWyo/02-RTK/2026/20260601-RTK_Finances_Mar_Apr_May/202604-BOW_Finances.zip" TargetMode="External" /><ns0:Relationship Id="rIdSourceLink97" Type="http://schemas.openxmlformats.org/officeDocument/2006/relationships/hyperlink" Target="file:///mnt/RealWyo/02-RTK/2026/20260601-RTK_Finances_Mar_Apr_May/202604-BOW_Finances.zip" TargetMode="External" /><ns0:Relationship Id="rIdSourceLink98" Type="http://schemas.openxmlformats.org/officeDocument/2006/relationships/hyperlink" Target="file:///mnt/RealWyo/02-RTK/2026/20260601-RTK_Finances_Mar_Apr_May/202604-BOW_Finances.zip" TargetMode="External" /><ns0:Relationship Id="rIdSourceLink99" Type="http://schemas.openxmlformats.org/officeDocument/2006/relationships/hyperlink" Target="file:///mnt/RealWyo/02-RTK/2026/20260601-RTK_Finances_Mar_Apr_May/202604-BOW_Finances.zip" TargetMode="External" /><ns0:Relationship Id="rIdSourceLink100" Type="http://schemas.openxmlformats.org/officeDocument/2006/relationships/hyperlink" Target="file:///mnt/RealWyo/02-RTK/2026/20260601-RTK_Finances_Mar_Apr_May/202604-BOW_Finances.zip" TargetMode="External" /><ns0:Relationship Id="rIdSourceLink101" Type="http://schemas.openxmlformats.org/officeDocument/2006/relationships/hyperlink" Target="file:///mnt/RealWyo/02-RTK/2026/20260601-RTK_Finances_Mar_Apr_May/202604-BOW_Finances.zip" TargetMode="External" /><ns0:Relationship Id="rIdSourceLink102" Type="http://schemas.openxmlformats.org/officeDocument/2006/relationships/hyperlink" Target="file:///mnt/RealWyo/02-RTK/2026/20260601-RTK_Finances_Mar_Apr_May/202604-BOW_Finances.zip" TargetMode="External" /><ns0:Relationship Id="rIdSourceLink103" Type="http://schemas.openxmlformats.org/officeDocument/2006/relationships/hyperlink" Target="file:///mnt/RealWyo/02-RTK/2026/20260601-RTK_Finances_Mar_Apr_May/202604-BOW_Finances.zip" TargetMode="External" /><ns0:Relationship Id="rIdSourceLink104" Type="http://schemas.openxmlformats.org/officeDocument/2006/relationships/hyperlink" Target="file:///mnt/RealWyo/02-RTK/2026/20260601-RTK_Finances_Mar_Apr_May/202605-BOW_Finances.zip" TargetMode="External" /><ns0:Relationship Id="rIdSourceLink105" Type="http://schemas.openxmlformats.org/officeDocument/2006/relationships/hyperlink" Target="file:///mnt/RealWyo/02-RTK/2026/20260601-RTK_Finances_Mar_Apr_May/202605-BOW_Finances.zip" TargetMode="External" /><ns0:Relationship Id="rIdSourceLink106" Type="http://schemas.openxmlformats.org/officeDocument/2006/relationships/hyperlink" Target="file:///mnt/RealWyo/02-RTK/2026/20260601-RTK_Finances_Mar_Apr_May/202605-BOW_Finances.zip" TargetMode="External" /><ns0:Relationship Id="rIdSourceLink107" Type="http://schemas.openxmlformats.org/officeDocument/2006/relationships/hyperlink" Target="file:///mnt/RealWyo/02-RTK/2026/20260601-RTK_Finances_Mar_Apr_May/202605-BOW_Finances.zip" TargetMode="External" /><ns0:Relationship Id="rIdSourceLink108" Type="http://schemas.openxmlformats.org/officeDocument/2006/relationships/hyperlink" Target="file:///mnt/RealWyo/02-RTK/2026/20260601-RTK_Finances_Mar_Apr_May/202605-BOW_Finances.zip" TargetMode="External" /><ns0:Relationship Id="rIdSourceLink109" Type="http://schemas.openxmlformats.org/officeDocument/2006/relationships/hyperlink" Target="file:///mnt/RealWyo/02-RTK/2026/20260601-RTK_Finances_Mar_Apr_May/202605-BOW_Finances.zip" TargetMode="External" /><ns0:Relationship Id="rIdSourceLink110" Type="http://schemas.openxmlformats.org/officeDocument/2006/relationships/hyperlink" Target="file:///mnt/RealWyo/02-RTK/2026/20260601-RTK_Finances_Mar_Apr_May/202605-BOW_Finances.zip" TargetMode="External" /><ns0:Relationship Id="rIdSourceLink111" Type="http://schemas.openxmlformats.org/officeDocument/2006/relationships/hyperlink" Target="file:///mnt/RealWyo/02-RTK/2026/20260601-RTK_Finances_Mar_Apr_May/202605-BOW_Finances.zip" TargetMode="External" /><ns0:Relationship Id="rIdSourceLink112" Type="http://schemas.openxmlformats.org/officeDocument/2006/relationships/hyperlink" Target="file:///mnt/RealWyo/02-RTK/2026/20260601-RTK_Finances_Mar_Apr_May/202605-BOW_Finances.zip" TargetMode="External" /><ns0:Relationship Id="rIdSourceLink113" Type="http://schemas.openxmlformats.org/officeDocument/2006/relationships/hyperlink" Target="file:///mnt/RealWyo/02-RTK/2026/20260601-RTK_Finances_Mar_Apr_May/202605-BOW_Finances.zip" TargetMode="External" /><ns0:Relationship Id="rIdSourceLink114" Type="http://schemas.openxmlformats.org/officeDocument/2006/relationships/hyperlink" Target="file:///mnt/RealWyo/02-RTK/2026/20260601-RTK_Finances_Mar_Apr_May/202605-BOW_Finances.zip" TargetMode="External" /><ns0:Relationship Id="rIdSourceLink115" Type="http://schemas.openxmlformats.org/officeDocument/2006/relationships/hyperlink" Target="file:///mnt/RealWyo/02-RTK/2026/20260601-RTK_Finances_Mar_Apr_May/202605-BOW_Finances.zip" TargetMode="External" /><ns0:Relationship Id="rIdSourceLink116" Type="http://schemas.openxmlformats.org/officeDocument/2006/relationships/hyperlink" Target="file:///mnt/RealWyo/02-RTK/2026/20260601-RTK_Finances_Mar_Apr_May/202605-BOW_Finances.zip" TargetMode="External" /><ns0:Relationship Id="rIdSourceLink117" Type="http://schemas.openxmlformats.org/officeDocument/2006/relationships/hyperlink" Target="file:///mnt/RealWyo/02-RTK/2026/20260601-RTK_Finances_Mar_Apr_May/202605-BOW_Finances.zip" TargetMode="External" /><ns0:Relationship Id="rIdSourceLink118" Type="http://schemas.openxmlformats.org/officeDocument/2006/relationships/hyperlink" Target="file:///mnt/RealWyo/02-RTK/2026/20260601-RTK_Finances_Mar_Apr_May/202605-BOW_Finances.zip" TargetMode="External" /><ns0:Relationship Id="rIdSourceLink119" Type="http://schemas.openxmlformats.org/officeDocument/2006/relationships/hyperlink" Target="file:///mnt/RealWyo/02-RTK/2026/20260601-RTK_Finances_Mar_Apr_May/202605-BOW_Finances.zip" TargetMode="External" /><ns0:Relationship Id="rIdSourceLink120" Type="http://schemas.openxmlformats.org/officeDocument/2006/relationships/hyperlink" Target="file:///mnt/RealWyo/02-RTK/2026/20260601-RTK_Finances_Mar_Apr_May/202605-BOW_Finances.zip" TargetMode="External" /><ns0:Relationship Id="rIdSourceLink121" Type="http://schemas.openxmlformats.org/officeDocument/2006/relationships/hyperlink" Target="file:///mnt/RealWyo/02-RTK/2026/20260601-RTK_Finances_Mar_Apr_May/202605-BOW_Finances.zip" TargetMode="External" /><ns0:Relationship Id="rIdSourceLink122" Type="http://schemas.openxmlformats.org/officeDocument/2006/relationships/hyperlink" Target="file:///mnt/RealWyo/02-RTK/2026/20260601-RTK_Finances_Mar_Apr_May/202605-BOW_Finances.zip" TargetMode="External" /><ns0:Relationship Id="rIdSourceLink123" Type="http://schemas.openxmlformats.org/officeDocument/2006/relationships/hyperlink" Target="file:///mnt/RealWyo/02-RTK/2026/20260601-RTK_Finances_Mar_Apr_May/202605-BOW_Finances.zip" TargetMode="External" /><ns0:Relationship Id="rIdSourceLink124" Type="http://schemas.openxmlformats.org/officeDocument/2006/relationships/hyperlink" Target="file:///mnt/RealWyo/02-RTK/2026/20260601-RTK_Finances_Mar_Apr_May/202605-BOW_Finances.zip" TargetMode="External" /><ns0:Relationship Id="rIdSourceLink125" Type="http://schemas.openxmlformats.org/officeDocument/2006/relationships/hyperlink" Target="file:///mnt/RealWyo/02-RTK/2026/20260601-RTK_Finances_Mar_Apr_May/202605-BOW_Finances.zip" TargetMode="External" /><ns0:Relationship Id="rIdSourceLink126" Type="http://schemas.openxmlformats.org/officeDocument/2006/relationships/hyperlink" Target="file:///mnt/RealWyo/02-RTK/2026/20260601-RTK_Finances_Mar_Apr_May/202605-BOW_Finances.zip" TargetMode="External" /><ns0:Relationship Id="rIdSourceLink127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28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29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30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31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32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33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34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35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36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37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38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39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40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41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42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43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44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45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46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47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148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49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50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51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52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53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54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55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56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57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58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59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60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61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62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63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64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65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66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67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68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69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70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171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172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173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174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175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176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177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178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179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180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181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182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183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184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185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186" Type="http://schemas.openxmlformats.org/officeDocument/2006/relationships/hyperlink" Target="https://wyomissingboro.org/AgendaCenter/ViewFile/Agenda/_10132026-1104#page=68" TargetMode="External" /><ns0:Relationship Id="rIdSourceLink187" Type="http://schemas.openxmlformats.org/officeDocument/2006/relationships/hyperlink" Target="https://wyomissingboro.org/AgendaCenter/ViewFile/Agenda/_10132026-1104#page=68" TargetMode="External" /><ns0:Relationship Id="rIdSourceLink188" Type="http://schemas.openxmlformats.org/officeDocument/2006/relationships/hyperlink" Target="https://wyomissingboro.org/AgendaCenter/ViewFile/Agenda/_10132026-1104#page=68" TargetMode="External" /><ns0:Relationship Id="rIdSourceLink189" Type="http://schemas.openxmlformats.org/officeDocument/2006/relationships/hyperlink" Target="https://wyomissingboro.org/AgendaCenter/ViewFile/Agenda/_10132026-1104#page=68" TargetMode="External" /><ns0:Relationship Id="rIdSourceLink190" Type="http://schemas.openxmlformats.org/officeDocument/2006/relationships/hyperlink" Target="https://wyomissingboro.org/AgendaCenter/ViewFile/Agenda/_10132026-1104#page=68" TargetMode="External" /><ns0:Relationship Id="rIdSourceLink191" Type="http://schemas.openxmlformats.org/officeDocument/2006/relationships/hyperlink" Target="https://wyomissingboro.org/AgendaCenter/ViewFile/Agenda/_10132026-1104#page=68" TargetMode="External" /><ns0:Relationship Id="rIdSourceLink192" Type="http://schemas.openxmlformats.org/officeDocument/2006/relationships/hyperlink" Target="https://wyomissingboro.org/AgendaCenter/ViewFile/Agenda/_10132026-1104#page=68" TargetMode="External" /><ns0:Relationship Id="rIdSourceLink193" Type="http://schemas.openxmlformats.org/officeDocument/2006/relationships/hyperlink" Target="https://wyomissingboro.org/AgendaCenter/ViewFile/Agenda/_10132026-1104#page=68" TargetMode="External" /><ns0:Relationship Id="rIdSourceLink194" Type="http://schemas.openxmlformats.org/officeDocument/2006/relationships/hyperlink" Target="https://wyomissingboro.org/AgendaCenter/ViewFile/Agenda/_10132026-1104#page=68" TargetMode="External" /><ns0:Relationship Id="rIdSourceLink195" Type="http://schemas.openxmlformats.org/officeDocument/2006/relationships/hyperlink" Target="https://wyomissingboro.org/AgendaCenter/ViewFile/Agenda/_10132026-1104#page=68" TargetMode="External" /><ns0:Relationship Id="rIdSourceLink196" Type="http://schemas.openxmlformats.org/officeDocument/2006/relationships/hyperlink" Target="https://wyomissingboro.org/AgendaCenter/ViewFile/Agenda/_10132026-1104#page=68" TargetMode="External" /><ns0:Relationship Id="rIdSourceLink197" Type="http://schemas.openxmlformats.org/officeDocument/2006/relationships/hyperlink" Target="https://wyomissingboro.org/AgendaCenter/ViewFile/Agenda/_10132026-1104#page=69" TargetMode="External" /><ns0:Relationship Id="rIdSourceLink198" Type="http://schemas.openxmlformats.org/officeDocument/2006/relationships/hyperlink" Target="https://wyomissingboro.org/AgendaCenter/ViewFile/Agenda/_10132026-1104#page=69" TargetMode="External" /><ns0:Relationship Id="rIdSourceLink199" Type="http://schemas.openxmlformats.org/officeDocument/2006/relationships/hyperlink" Target="https://wyomissingboro.org/AgendaCenter/ViewFile/Agenda/_10132026-1104#page=69" TargetMode="External" /><ns0:Relationship Id="rIdSourceLink200" Type="http://schemas.openxmlformats.org/officeDocument/2006/relationships/hyperlink" Target="https://wyomissingboro.org/AgendaCenter/ViewFile/Agenda/_10132026-1104#page=69" TargetMode="External" /><ns0:Relationship Id="rIdSourceLink201" Type="http://schemas.openxmlformats.org/officeDocument/2006/relationships/hyperlink" Target="https://wyomissingboro.org/AgendaCenter/ViewFile/Agenda/_10132026-1104#page=69" TargetMode="External" /><ns0:Relationship Id="rIdSourceLink202" Type="http://schemas.openxmlformats.org/officeDocument/2006/relationships/hyperlink" Target="https://wyomissingboro.org/AgendaCenter/ViewFile/Agenda/_10132026-1104#page=69" TargetMode="External" /><ns0:Relationship Id="rIdSourceLink203" Type="http://schemas.openxmlformats.org/officeDocument/2006/relationships/hyperlink" Target="https://wyomissingboro.org/AgendaCenter/ViewFile/Agenda/_10132026-1104#page=69" TargetMode="External" /><ns0:Relationship Id="rIdSourceLink204" Type="http://schemas.openxmlformats.org/officeDocument/2006/relationships/hyperlink" Target="https://wyomissingboro.org/AgendaCenter/ViewFile/Agenda/_10132026-1104#page=69" TargetMode="External" /><ns0:Relationship Id="rIdSourceLink205" Type="http://schemas.openxmlformats.org/officeDocument/2006/relationships/hyperlink" Target="https://wyomissingboro.org/AgendaCenter/ViewFile/Agenda/_10132026-1104#page=69" TargetMode="External" /><ns0:Relationship Id="rIdSourceLink206" Type="http://schemas.openxmlformats.org/officeDocument/2006/relationships/hyperlink" Target="https://wyomissingboro.org/AgendaCenter/ViewFile/Agenda/_10132026-1104#page=69" TargetMode="External" /><ns0:Relationship Id="rIdSourceLink207" Type="http://schemas.openxmlformats.org/officeDocument/2006/relationships/hyperlink" Target="https://wyomissingboro.org/AgendaCenter/ViewFile/Agenda/_10132026-1104#page=69" TargetMode="External" /><ns0:Relationship Id="rIdSourceLink208" Type="http://schemas.openxmlformats.org/officeDocument/2006/relationships/hyperlink" Target="https://wyomissingboro.org/AgendaCenter/ViewFile/Agenda/_10132026-1104#page=69" TargetMode="External" /><ns0:Relationship Id="rIdSourceLink209" Type="http://schemas.openxmlformats.org/officeDocument/2006/relationships/hyperlink" Target="https://wyomissingboro.org/AgendaCenter/ViewFile/Agenda/_10132026-1104#page=69" TargetMode="External" /><ns0:Relationship Id="rIdSourceLink210" Type="http://schemas.openxmlformats.org/officeDocument/2006/relationships/hyperlink" Target="https://wyomissingboro.org/AgendaCenter/ViewFile/Agenda/_10132026-1104#page=69" TargetMode="External" /><ns0:Relationship Id="rIdSourceLink211" Type="http://schemas.openxmlformats.org/officeDocument/2006/relationships/hyperlink" Target="https://wyomissingboro.org/AgendaCenter/ViewFile/Agenda/_10132026-1104#page=69" TargetMode="External" /><ns0:Relationship Id="rIdSourceLink212" Type="http://schemas.openxmlformats.org/officeDocument/2006/relationships/hyperlink" Target="file:///mnt/RealWyo/02-RTK/2026/20260601-RTK_Finances_Mar_Apr_May/202605-BOW_Finances.zip" TargetMode="External" /><ns0:Relationship Id="rIdSourceLink213" Type="http://schemas.openxmlformats.org/officeDocument/2006/relationships/hyperlink" Target="file:///mnt/RealWyo/02-RTK/2026/20260804-RTK_Finances_Jun_Jul/Responsive%20documents/20260831-114922-1a05883780b866d0/Check%20Register%20June%202026.pdf#page=2" TargetMode="External" /><ns0:Relationship Id="rIdSourceLink214" Type="http://schemas.openxmlformats.org/officeDocument/2006/relationships/hyperlink" Target="file:///mnt/RealWyo/02-RTK/2026/20260804-RTK_Finances_Jun_Jul/Responsive%20documents/20260831-114922-1a05883780b866d0/Check%20Register%20July%202026.pdf#page=3" TargetMode="External" /><ns0:Relationship Id="rIdSourceLink215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216" Type="http://schemas.openxmlformats.org/officeDocument/2006/relationships/hyperlink" Target="file:///mnt/RealWyo/02-RTK/2026/20260901-RTK_%20Finances_Aug/Responsive%20documents/20260930-171830-1a0f42f66df786e9/August%20Check%20Register%202026.pdf#page=3" TargetMode="External" /><ns0:Relationship Id="rIdSourceLink217" Type="http://schemas.openxmlformats.org/officeDocument/2006/relationships/hyperlink" Target="file:///mnt/RealWyo/02-RTK/2026/20260901-RTK_%20Finances_Aug/Responsive%20documents/20260930-171830-1a0f42f66df786e9/August%20Check%20Register%202026.pdf#page=5" TargetMode="External" /><ns0:Relationship Id="rIdSourceLink218" Type="http://schemas.openxmlformats.org/officeDocument/2006/relationships/hyperlink" Target="https://wyomissingboro.org/AgendaCenter/ViewFile/Agenda/_10132026-1104#page=72" TargetMode="External" /><ns0:Relationship Id="rIdSourceLink219" Type="http://schemas.openxmlformats.org/officeDocument/2006/relationships/hyperlink" Target="https://wyomissingboro.org/AgendaCenter/ViewFile/Agenda/_10132026-1104#page=72" TargetMode="External" /><ns0:Relationship Id="rIdSourceLink220" Type="http://schemas.openxmlformats.org/officeDocument/2006/relationships/hyperlink" Target="https://wyomissingboro.org/AgendaCenter/ViewFile/Agenda/_10132026-1104#page=72" TargetMode="External" /><ns0:Relationship Id="rIdSourceLink221" Type="http://schemas.openxmlformats.org/officeDocument/2006/relationships/hyperlink" Target="file:///mnt/RealWyo/02-RTK/2026/20260214-RTK_Jan_Finances/Check%20Register%20January%202026.pdf#page=9" TargetMode="External" /><ns0:Relationship Id="rIdSourceLink222" Type="http://schemas.openxmlformats.org/officeDocument/2006/relationships/hyperlink" Target="file:///mnt/RealWyo/02-RTK/2026/20260214-RTK_Jan_Finances/Check%20Register%20January%202026.pdf#page=9" TargetMode="External" /><ns0:Relationship Id="rIdSourceLink223" Type="http://schemas.openxmlformats.org/officeDocument/2006/relationships/hyperlink" Target="file:///mnt/RealWyo/02-RTK/2026/20260601-RTK_Finances_Mar_Apr_May/202603-BOW_Finances.zip" TargetMode="External" /><ns0:Relationship Id="rIdSourceLink224" Type="http://schemas.openxmlformats.org/officeDocument/2006/relationships/hyperlink" Target="file:///mnt/RealWyo/02-RTK/2026/20260601-RTK_Finances_Mar_Apr_May/202603-BOW_Finances.zip" TargetMode="External" /><ns0:Relationship Id="rIdSourceLink225" Type="http://schemas.openxmlformats.org/officeDocument/2006/relationships/hyperlink" Target="file:///mnt/RealWyo/02-RTK/2026/20260601-RTK_Finances_Mar_Apr_May/202604-BOW_Finances.zip" TargetMode="External" /><ns0:Relationship Id="rIdSourceLink226" Type="http://schemas.openxmlformats.org/officeDocument/2006/relationships/hyperlink" Target="file:///mnt/RealWyo/02-RTK/2026/20260601-RTK_Finances_Mar_Apr_May/202604-BOW_Finances.zip" TargetMode="External" /><ns0:Relationship Id="rIdSourceLink227" Type="http://schemas.openxmlformats.org/officeDocument/2006/relationships/hyperlink" Target="file:///mnt/RealWyo/02-RTK/2026/20260601-RTK_Finances_Mar_Apr_May/202604-BOW_Finances.zip" TargetMode="External" /><ns0:Relationship Id="rIdSourceLink228" Type="http://schemas.openxmlformats.org/officeDocument/2006/relationships/hyperlink" Target="file:///mnt/RealWyo/02-RTK/2026/20260601-RTK_Finances_Mar_Apr_May/202604-BOW_Finances.zip" TargetMode="External" /><ns0:Relationship Id="rIdSourceLink229" Type="http://schemas.openxmlformats.org/officeDocument/2006/relationships/hyperlink" Target="file:///mnt/RealWyo/02-RTK/2026/20260601-RTK_Finances_Mar_Apr_May/202605-BOW_Finances.zip" TargetMode="External" /><ns0:Relationship Id="rIdSourceLink230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231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232" Type="http://schemas.openxmlformats.org/officeDocument/2006/relationships/hyperlink" Target="file:///mnt/RealWyo/02-RTK/2026/20260804-RTK_Finances_Jun_Jul/Responsive%20documents/20260831-114922-1a05883780b866d0/Check%20Register%20June%202026.pdf#page=3" TargetMode="External" /><ns0:Relationship Id="rIdSourceLink233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234" Type="http://schemas.openxmlformats.org/officeDocument/2006/relationships/hyperlink" Target="file:///mnt/RealWyo/02-RTK/2026/20260804-RTK_Finances_Jun_Jul/Responsive%20documents/20260831-114922-1a05883780b866d0/Check%20Register%20July%202026.pdf#page=4" TargetMode="External" /><ns0:Relationship Id="rIdSourceLink235" Type="http://schemas.openxmlformats.org/officeDocument/2006/relationships/hyperlink" Target="file:///mnt/RealWyo/02-RTK/2026/20260901-RTK_%20Finances_Aug/Responsive%20documents/20260930-171830-1a0f42f66df786e9/August%20Check%20Register%202026.pdf#page=5" TargetMode="External" /><ns0:Relationship Id="rIdSourceLink236" Type="http://schemas.openxmlformats.org/officeDocument/2006/relationships/hyperlink" Target="file:///mnt/RealWyo/02-RTK/2026/20260901-RTK_%20Finances_Aug/Responsive%20documents/20260930-171830-1a0f42f66df786e9/August%20Check%20Register%202026.pdf#page=5" TargetMode="External" /><ns0:Relationship Id="rIdSourceLink237" Type="http://schemas.openxmlformats.org/officeDocument/2006/relationships/hyperlink" Target="https://wyomissingboro.org/AgendaCenter/ViewFile/Agenda/_10132026-1104#page=73" TargetMode="External" /><ns0:Relationship Id="rIdSourceLink238" Type="http://schemas.openxmlformats.org/officeDocument/2006/relationships/hyperlink" Target="file:///mnt/RealWyo/02-RTK/2026/20260306-RTK_Feb_Finances/202602-BOW_Finances.zip" TargetMode="External" /><ns0:Relationship Id="rIdSourceLink239" Type="http://schemas.openxmlformats.org/officeDocument/2006/relationships/hyperlink" Target="file:///mnt/RealWyo/02-RTK/2026/20260306-RTK_Feb_Finances/202602-BOW_Finances.zip" TargetMode="External" /><ns0:Relationship Id="rIdSourceLink240" Type="http://schemas.openxmlformats.org/officeDocument/2006/relationships/hyperlink" Target="file:///mnt/RealWyo/02-RTK/2026/20260306-RTK_Feb_Finances/202602-BOW_Finances.zip" TargetMode="External" /><ns0:Relationship Id="rIdSourceLink241" Type="http://schemas.openxmlformats.org/officeDocument/2006/relationships/hyperlink" Target="file:///mnt/RealWyo/02-RTK/2026/20260306-RTK_Feb_Finances/202602-BOW_Finances.zip" TargetMode="External" /><ns0:Relationship Id="rIdSourceLink242" Type="http://schemas.openxmlformats.org/officeDocument/2006/relationships/hyperlink" Target="file:///mnt/RealWyo/02-RTK/2026/20260306-RTK_Feb_Finances/202602-BOW_Finances.zip" TargetMode="External" /><ns0:Relationship Id="rIdSourceLink243" Type="http://schemas.openxmlformats.org/officeDocument/2006/relationships/hyperlink" Target="file:///mnt/RealWyo/02-RTK/2026/20260601-RTK_Finances_Mar_Apr_May/202603-BOW_Finances.zip" TargetMode="External" /><ns0:Relationship Id="rIdSourceLink244" Type="http://schemas.openxmlformats.org/officeDocument/2006/relationships/hyperlink" Target="file:///mnt/RealWyo/02-RTK/2026/20260601-RTK_Finances_Mar_Apr_May/202603-BOW_Finances.zip" TargetMode="External" /><ns0:Relationship Id="rIdSourceLink245" Type="http://schemas.openxmlformats.org/officeDocument/2006/relationships/hyperlink" Target="file:///mnt/RealWyo/02-RTK/2026/20260601-RTK_Finances_Mar_Apr_May/202603-BOW_Finances.zip" TargetMode="External" /><ns0:Relationship Id="rIdSourceLink246" Type="http://schemas.openxmlformats.org/officeDocument/2006/relationships/hyperlink" Target="file:///mnt/RealWyo/02-RTK/2026/20260601-RTK_Finances_Mar_Apr_May/202603-BOW_Finances.zip" TargetMode="External" /><ns0:Relationship Id="rIdSourceLink247" Type="http://schemas.openxmlformats.org/officeDocument/2006/relationships/hyperlink" Target="file:///mnt/RealWyo/02-RTK/2026/20260601-RTK_Finances_Mar_Apr_May/202603-BOW_Finances.zip" TargetMode="External" /><ns0:Relationship Id="rIdSourceLink248" Type="http://schemas.openxmlformats.org/officeDocument/2006/relationships/hyperlink" Target="file:///mnt/RealWyo/02-RTK/2026/20260601-RTK_Finances_Mar_Apr_May/202604-BOW_Finances.zip" TargetMode="External" /><ns0:Relationship Id="rIdSourceLink249" Type="http://schemas.openxmlformats.org/officeDocument/2006/relationships/hyperlink" Target="file:///mnt/RealWyo/02-RTK/2026/20260601-RTK_Finances_Mar_Apr_May/202604-BOW_Finances.zip" TargetMode="External" /><ns0:Relationship Id="rIdSourceLink250" Type="http://schemas.openxmlformats.org/officeDocument/2006/relationships/hyperlink" Target="file:///mnt/RealWyo/02-RTK/2026/20260601-RTK_Finances_Mar_Apr_May/202604-BOW_Finances.zip" TargetMode="External" /><ns0:Relationship Id="rIdSourceLink251" Type="http://schemas.openxmlformats.org/officeDocument/2006/relationships/hyperlink" Target="file:///mnt/RealWyo/02-RTK/2026/20260601-RTK_Finances_Mar_Apr_May/202604-BOW_Finances.zip" TargetMode="External" /><ns0:Relationship Id="rIdSourceLink252" Type="http://schemas.openxmlformats.org/officeDocument/2006/relationships/hyperlink" Target="file:///mnt/RealWyo/02-RTK/2026/20260601-RTK_Finances_Mar_Apr_May/202604-BOW_Finances.zip" TargetMode="External" /><ns0:Relationship Id="rIdSourceLink253" Type="http://schemas.openxmlformats.org/officeDocument/2006/relationships/hyperlink" Target="file:///mnt/RealWyo/02-RTK/2026/20260601-RTK_Finances_Mar_Apr_May/202604-BOW_Finances.zip" TargetMode="External" /><ns0:Relationship Id="rIdSourceLink254" Type="http://schemas.openxmlformats.org/officeDocument/2006/relationships/hyperlink" Target="file:///mnt/RealWyo/02-RTK/2026/20260601-RTK_Finances_Mar_Apr_May/202604-BOW_Finances.zip" TargetMode="External" /><ns0:Relationship Id="rIdSourceLink255" Type="http://schemas.openxmlformats.org/officeDocument/2006/relationships/hyperlink" Target="file:///mnt/RealWyo/02-RTK/2026/20260601-RTK_Finances_Mar_Apr_May/202604-BOW_Finances.zip" TargetMode="External" /><ns0:Relationship Id="rIdSourceLink256" Type="http://schemas.openxmlformats.org/officeDocument/2006/relationships/hyperlink" Target="file:///mnt/RealWyo/02-RTK/2026/20260601-RTK_Finances_Mar_Apr_May/202605-BOW_Finances.zip" TargetMode="External" /><ns0:Relationship Id="rIdSourceLink257" Type="http://schemas.openxmlformats.org/officeDocument/2006/relationships/hyperlink" Target="file:///mnt/RealWyo/02-RTK/2026/20260601-RTK_Finances_Mar_Apr_May/202605-BOW_Finances.zip" TargetMode="External" /><ns0:Relationship Id="rIdSourceLink258" Type="http://schemas.openxmlformats.org/officeDocument/2006/relationships/hyperlink" Target="file:///mnt/RealWyo/02-RTK/2026/20260601-RTK_Finances_Mar_Apr_May/202605-BOW_Finances.zip" TargetMode="External" /><ns0:Relationship Id="rIdSourceLink259" Type="http://schemas.openxmlformats.org/officeDocument/2006/relationships/hyperlink" Target="file:///mnt/RealWyo/02-RTK/2026/20260601-RTK_Finances_Mar_Apr_May/202605-BOW_Finances.zip" TargetMode="External" /><ns0:Relationship Id="rIdSourceLink260" Type="http://schemas.openxmlformats.org/officeDocument/2006/relationships/hyperlink" Target="file:///mnt/RealWyo/02-RTK/2026/20260601-RTK_Finances_Mar_Apr_May/202605-BOW_Finances.zip" TargetMode="External" /><ns0:Relationship Id="rIdSourceLink261" Type="http://schemas.openxmlformats.org/officeDocument/2006/relationships/hyperlink" Target="file:///mnt/RealWyo/02-RTK/2026/20260601-RTK_Finances_Mar_Apr_May/202605-BOW_Finances.zip" TargetMode="External" /><ns0:Relationship Id="rIdSourceLink262" Type="http://schemas.openxmlformats.org/officeDocument/2006/relationships/hyperlink" Target="file:///mnt/RealWyo/02-RTK/2026/20260601-RTK_Finances_Mar_Apr_May/202605-BOW_Finances.zip" TargetMode="External" /><ns0:Relationship Id="rIdSourceLink263" Type="http://schemas.openxmlformats.org/officeDocument/2006/relationships/hyperlink" Target="file:///mnt/RealWyo/02-RTK/2026/20260601-RTK_Finances_Mar_Apr_May/202605-BOW_Finances.zip" TargetMode="External" /><ns0:Relationship Id="rIdSourceLink264" Type="http://schemas.openxmlformats.org/officeDocument/2006/relationships/hyperlink" Target="file:///mnt/RealWyo/02-RTK/2026/20260601-RTK_Finances_Mar_Apr_May/202605-BOW_Finances.zip" TargetMode="External" /><ns0:Relationship Id="rIdSourceLink265" Type="http://schemas.openxmlformats.org/officeDocument/2006/relationships/hyperlink" Target="file:///mnt/RealWyo/02-RTK/2026/20260601-RTK_Finances_Mar_Apr_May/202605-BOW_Finances.zip" TargetMode="External" /><ns0:Relationship Id="rIdSourceLink266" Type="http://schemas.openxmlformats.org/officeDocument/2006/relationships/hyperlink" Target="file:///mnt/RealWyo/02-RTK/2026/20260804-RTK_Finances_Jun_Jul/Responsive%20documents/20260831-114922-1a05883780b866d0/Check%20Register%20June%202026.pdf#page=3" TargetMode="External" /><ns0:Relationship Id="rIdSourceLink267" Type="http://schemas.openxmlformats.org/officeDocument/2006/relationships/hyperlink" Target="file:///mnt/RealWyo/02-RTK/2026/20260804-RTK_Finances_Jun_Jul/Responsive%20documents/20260831-114922-1a05883780b866d0/Check%20Register%20June%202026.pdf#page=3" TargetMode="External" /><ns0:Relationship Id="rIdSourceLink268" Type="http://schemas.openxmlformats.org/officeDocument/2006/relationships/hyperlink" Target="file:///mnt/RealWyo/02-RTK/2026/20260804-RTK_Finances_Jun_Jul/Responsive%20documents/20260831-114922-1a05883780b866d0/Check%20Register%20June%202026.pdf#page=3" TargetMode="External" /><ns0:Relationship Id="rIdSourceLink269" Type="http://schemas.openxmlformats.org/officeDocument/2006/relationships/hyperlink" Target="file:///mnt/RealWyo/02-RTK/2026/20260804-RTK_Finances_Jun_Jul/Responsive%20documents/20260831-114922-1a05883780b866d0/Check%20Register%20June%202026.pdf#page=3" TargetMode="External" /><ns0:Relationship Id="rIdSourceLink270" Type="http://schemas.openxmlformats.org/officeDocument/2006/relationships/hyperlink" Target="file:///mnt/RealWyo/02-RTK/2026/20260804-RTK_Finances_Jun_Jul/Responsive%20documents/20260831-114922-1a05883780b866d0/Check%20Register%20June%202026.pdf#page=3" TargetMode="External" /><ns0:Relationship Id="rIdSourceLink271" Type="http://schemas.openxmlformats.org/officeDocument/2006/relationships/hyperlink" Target="file:///mnt/RealWyo/02-RTK/2026/20260804-RTK_Finances_Jun_Jul/Responsive%20documents/20260831-114922-1a05883780b866d0/Check%20Register%20June%202026.pdf#page=3" TargetMode="External" /><ns0:Relationship Id="rIdSourceLink272" Type="http://schemas.openxmlformats.org/officeDocument/2006/relationships/hyperlink" Target="file:///mnt/RealWyo/02-RTK/2026/20260804-RTK_Finances_Jun_Jul/Responsive%20documents/20260831-114922-1a05883780b866d0/Check%20Register%20June%202026.pdf#page=3" TargetMode="External" /><ns0:Relationship Id="rIdSourceLink273" Type="http://schemas.openxmlformats.org/officeDocument/2006/relationships/hyperlink" Target="file:///mnt/RealWyo/02-RTK/2026/20260804-RTK_Finances_Jun_Jul/Responsive%20documents/20260831-114922-1a05883780b866d0/Check%20Register%20June%202026.pdf#page=3" TargetMode="External" /><ns0:Relationship Id="rIdSourceLink274" Type="http://schemas.openxmlformats.org/officeDocument/2006/relationships/hyperlink" Target="file:///mnt/RealWyo/02-RTK/2026/20260804-RTK_Finances_Jun_Jul/Responsive%20documents/20260831-114922-1a05883780b866d0/Check%20Register%20June%202026.pdf#page=3" TargetMode="External" /><ns0:Relationship Id="rIdSourceLink275" Type="http://schemas.openxmlformats.org/officeDocument/2006/relationships/hyperlink" Target="file:///mnt/RealWyo/02-RTK/2026/20260804-RTK_Finances_Jun_Jul/Responsive%20documents/20260831-114922-1a05883780b866d0/Check%20Register%20June%202026.pdf#page=3" TargetMode="External" /><ns0:Relationship Id="rIdSourceLink276" Type="http://schemas.openxmlformats.org/officeDocument/2006/relationships/hyperlink" Target="file:///mnt/RealWyo/02-RTK/2026/20260804-RTK_Finances_Jun_Jul/Responsive%20documents/20260831-114922-1a05883780b866d0/Check%20Register%20June%202026.pdf#page=3" TargetMode="External" /><ns0:Relationship Id="rIdSourceLink277" Type="http://schemas.openxmlformats.org/officeDocument/2006/relationships/hyperlink" Target="file:///mnt/RealWyo/02-RTK/2026/20260804-RTK_Finances_Jun_Jul/Responsive%20documents/20260831-114922-1a05883780b866d0/Check%20Register%20June%202026.pdf#page=3" TargetMode="External" /><ns0:Relationship Id="rIdSourceLink278" Type="http://schemas.openxmlformats.org/officeDocument/2006/relationships/hyperlink" Target="file:///mnt/RealWyo/02-RTK/2026/20260804-RTK_Finances_Jun_Jul/Responsive%20documents/20260831-114922-1a05883780b866d0/Check%20Register%20June%202026.pdf#page=3" TargetMode="External" /><ns0:Relationship Id="rIdSourceLink279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280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281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282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283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284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285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286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287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288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289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290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291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292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293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294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295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296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297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298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299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300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301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302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303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304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305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306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307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308" Type="http://schemas.openxmlformats.org/officeDocument/2006/relationships/hyperlink" Target="file:///mnt/RealWyo/02-RTK/2026/20260601-RTK_Finances_Mar_Apr_May/202605-BOW_Finances.zip" TargetMode="External" /><ns0:Relationship Id="rIdSourceLink309" Type="http://schemas.openxmlformats.org/officeDocument/2006/relationships/hyperlink" Target="file:///mnt/RealWyo/02-RTK/2026/20260601-RTK_Finances_Mar_Apr_May/202605-BOW_Finances.zip" TargetMode="External" /><ns0:Relationship Id="rIdSourceLink310" Type="http://schemas.openxmlformats.org/officeDocument/2006/relationships/hyperlink" Target="file:///mnt/RealWyo/02-RTK/2026/20260804-RTK_Finances_Jun_Jul/Responsive%20documents/20260831-114922-1a05883780b866d0/Check%20Register%20June%202026.pdf#page=3" TargetMode="External" /><ns0:Relationship Id="rIdSourceLink311" Type="http://schemas.openxmlformats.org/officeDocument/2006/relationships/hyperlink" Target="file:///mnt/RealWyo/02-RTK/2026/20260804-RTK_Finances_Jun_Jul/Responsive%20documents/20260831-114922-1a05883780b866d0/Check%20Register%20June%202026.pdf#page=3" TargetMode="External" /><ns0:Relationship Id="rIdSourceLink312" Type="http://schemas.openxmlformats.org/officeDocument/2006/relationships/hyperlink" Target="file:///mnt/RealWyo/02-RTK/2026/20260804-RTK_Finances_Jun_Jul/Responsive%20documents/20260831-114922-1a05883780b866d0/Check%20Register%20July%202026.pdf#page=1" TargetMode="External" /><ns0:Relationship Id="rIdSourceLink313" Type="http://schemas.openxmlformats.org/officeDocument/2006/relationships/hyperlink" Target="file:///mnt/RealWyo/02-RTK/2026/20260804-RTK_Finances_Jun_Jul/Responsive%20documents/20260831-114922-1a05883780b866d0/Check%20Register%20July%202026.pdf#page=3" TargetMode="External" /><ns0:Relationship Id="rIdSourceLink314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315" Type="http://schemas.openxmlformats.org/officeDocument/2006/relationships/hyperlink" Target="file:///mnt/RealWyo/02-RTK/2026/20260214-RTK_Jan_Finances/Check%20Register%20January%202026.pdf#page=6" TargetMode="External" /><ns0:Relationship Id="rIdSourceLink316" Type="http://schemas.openxmlformats.org/officeDocument/2006/relationships/hyperlink" Target="file:///mnt/RealWyo/02-RTK/2026/20260306-RTK_Feb_Finances/202602-BOW_Finances.zip" TargetMode="External" /><ns0:Relationship Id="rIdSourceLink317" Type="http://schemas.openxmlformats.org/officeDocument/2006/relationships/hyperlink" Target="file:///mnt/RealWyo/02-RTK/2026/20260601-RTK_Finances_Mar_Apr_May/202603-BOW_Finances.zip" TargetMode="External" /><ns0:Relationship Id="rIdSourceLink318" Type="http://schemas.openxmlformats.org/officeDocument/2006/relationships/hyperlink" Target="file:///mnt/RealWyo/02-RTK/2026/20260601-RTK_Finances_Mar_Apr_May/202604-BOW_Finances.zip" TargetMode="External" /><ns0:Relationship Id="rIdSourceLink319" Type="http://schemas.openxmlformats.org/officeDocument/2006/relationships/hyperlink" Target="file:///mnt/RealWyo/02-RTK/2026/20260804-RTK_Finances_Jun_Jul/Responsive%20documents/20260831-114922-1a05883780b866d0/Check%20Register%20June%202026.pdf#page=4" TargetMode="External" /><ns0:Relationship Id="rIdSourceLink320" Type="http://schemas.openxmlformats.org/officeDocument/2006/relationships/hyperlink" Target="file:///mnt/RealWyo/02-RTK/2026/20260804-RTK_Finances_Jun_Jul/Responsive%20documents/20260831-114922-1a05883780b866d0/Check%20Register%20June%202026.pdf#page=4" TargetMode="External" /><ns0:Relationship Id="rIdSourceLink321" Type="http://schemas.openxmlformats.org/officeDocument/2006/relationships/hyperlink" Target="file:///mnt/RealWyo/02-RTK/2026/20260804-RTK_Finances_Jun_Jul/Responsive%20documents/20260831-114922-1a05883780b866d0/Check%20Register%20July%202026.pdf#page=3" TargetMode="External" /><ns0:Relationship Id="rIdSourceLink322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323" Type="http://schemas.openxmlformats.org/officeDocument/2006/relationships/hyperlink" Target="https://wyomissingboro.org/AgendaCenter/ViewFile/Agenda/_10132026-1104#page=71" TargetMode="External" /><ns0:Relationship Id="rIdSourceLink324" Type="http://schemas.openxmlformats.org/officeDocument/2006/relationships/hyperlink" Target="file:///mnt/RealWyo/02-RTK/2026/20260214-RTK_Jan_Finances/Check%20Register%20January%202026.pdf#page=6" TargetMode="External" /><ns0:Relationship Id="rIdSourceLink325" Type="http://schemas.openxmlformats.org/officeDocument/2006/relationships/hyperlink" Target="file:///mnt/RealWyo/02-RTK/2026/20260306-RTK_Feb_Finances/202602-BOW_Finances.zip" TargetMode="External" /><ns0:Relationship Id="rIdSourceLink326" Type="http://schemas.openxmlformats.org/officeDocument/2006/relationships/hyperlink" Target="file:///mnt/RealWyo/02-RTK/2026/20260601-RTK_Finances_Mar_Apr_May/202603-BOW_Finances.zip" TargetMode="External" /><ns0:Relationship Id="rIdSourceLink327" Type="http://schemas.openxmlformats.org/officeDocument/2006/relationships/hyperlink" Target="file:///mnt/RealWyo/02-RTK/2026/20260601-RTK_Finances_Mar_Apr_May/202604-BOW_Finances.zip" TargetMode="External" /><ns0:Relationship Id="rIdSourceLink328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329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330" Type="http://schemas.openxmlformats.org/officeDocument/2006/relationships/hyperlink" Target="https://wyomissingboro.org/AgendaCenter/ViewFile/Agenda/_10132026-1104#page=63" TargetMode="External" /><ns0:Relationship Id="rIdSourceLink331" Type="http://schemas.openxmlformats.org/officeDocument/2006/relationships/hyperlink" Target="https://wyomissingboro.org/AgendaCenter/ViewFile/Agenda/_10132026-1104#page=63" TargetMode="External" /><ns0:Relationship Id="rIdSourceLink332" Type="http://schemas.openxmlformats.org/officeDocument/2006/relationships/hyperlink" Target="https://wyomissingboro.org/AgendaCenter/ViewFile/Agenda/_10132026-1104#page=63" TargetMode="External" /><ns0:Relationship Id="rIdSourceLink333" Type="http://schemas.openxmlformats.org/officeDocument/2006/relationships/hyperlink" Target="file:///mnt/RealWyo/02-RTK/2026/20260214-RTK_Jan_Finances/Check%20Register%20January%202026.pdf#page=3" TargetMode="External" /><ns0:Relationship Id="rIdSourceLink334" Type="http://schemas.openxmlformats.org/officeDocument/2006/relationships/hyperlink" Target="file:///mnt/RealWyo/02-RTK/2026/20260214-RTK_Jan_Finances/Check%20Register%20January%202026.pdf#page=3" TargetMode="External" /><ns0:Relationship Id="rIdSourceLink335" Type="http://schemas.openxmlformats.org/officeDocument/2006/relationships/hyperlink" Target="file:///mnt/RealWyo/02-RTK/2026/20260214-RTK_Jan_Finances/Check%20Register%20January%202026.pdf#page=6" TargetMode="External" /><ns0:Relationship Id="rIdSourceLink336" Type="http://schemas.openxmlformats.org/officeDocument/2006/relationships/hyperlink" Target="file:///mnt/RealWyo/02-RTK/2026/20260306-RTK_Feb_Finances/202602-BOW_Finances.zip" TargetMode="External" /><ns0:Relationship Id="rIdSourceLink337" Type="http://schemas.openxmlformats.org/officeDocument/2006/relationships/hyperlink" Target="file:///mnt/RealWyo/02-RTK/2026/20260306-RTK_Feb_Finances/202602-BOW_Finances.zip" TargetMode="External" /><ns0:Relationship Id="rIdSourceLink338" Type="http://schemas.openxmlformats.org/officeDocument/2006/relationships/hyperlink" Target="file:///mnt/RealWyo/02-RTK/2026/20260601-RTK_Finances_Mar_Apr_May/202603-BOW_Finances.zip" TargetMode="External" /><ns0:Relationship Id="rIdSourceLink339" Type="http://schemas.openxmlformats.org/officeDocument/2006/relationships/hyperlink" Target="file:///mnt/RealWyo/02-RTK/2026/20260601-RTK_Finances_Mar_Apr_May/202603-BOW_Finances.zip" TargetMode="External" /><ns0:Relationship Id="rIdSourceLink340" Type="http://schemas.openxmlformats.org/officeDocument/2006/relationships/hyperlink" Target="file:///mnt/RealWyo/02-RTK/2026/20260601-RTK_Finances_Mar_Apr_May/202603-BOW_Finances.zip" TargetMode="External" /><ns0:Relationship Id="rIdSourceLink341" Type="http://schemas.openxmlformats.org/officeDocument/2006/relationships/hyperlink" Target="file:///mnt/RealWyo/02-RTK/2026/20260601-RTK_Finances_Mar_Apr_May/202603-BOW_Finances.zip" TargetMode="External" /><ns0:Relationship Id="rIdSourceLink342" Type="http://schemas.openxmlformats.org/officeDocument/2006/relationships/hyperlink" Target="file:///mnt/RealWyo/02-RTK/2026/20260601-RTK_Finances_Mar_Apr_May/202604-BOW_Finances.zip" TargetMode="External" /><ns0:Relationship Id="rIdSourceLink343" Type="http://schemas.openxmlformats.org/officeDocument/2006/relationships/hyperlink" Target="file:///mnt/RealWyo/02-RTK/2026/20260601-RTK_Finances_Mar_Apr_May/202604-BOW_Finances.zip" TargetMode="External" /><ns0:Relationship Id="rIdSourceLink344" Type="http://schemas.openxmlformats.org/officeDocument/2006/relationships/hyperlink" Target="file:///mnt/RealWyo/02-RTK/2026/20260601-RTK_Finances_Mar_Apr_May/202604-BOW_Finances.zip" TargetMode="External" /><ns0:Relationship Id="rIdSourceLink345" Type="http://schemas.openxmlformats.org/officeDocument/2006/relationships/hyperlink" Target="file:///mnt/RealWyo/02-RTK/2026/20260601-RTK_Finances_Mar_Apr_May/202604-BOW_Finances.zip" TargetMode="External" /><ns0:Relationship Id="rIdSourceLink346" Type="http://schemas.openxmlformats.org/officeDocument/2006/relationships/hyperlink" Target="file:///mnt/RealWyo/02-RTK/2026/20260601-RTK_Finances_Mar_Apr_May/202604-BOW_Finances.zip" TargetMode="External" /><ns0:Relationship Id="rIdSourceLink347" Type="http://schemas.openxmlformats.org/officeDocument/2006/relationships/hyperlink" Target="file:///mnt/RealWyo/02-RTK/2026/20260601-RTK_Finances_Mar_Apr_May/202604-BOW_Finances.zip" TargetMode="External" /><ns0:Relationship Id="rIdSourceLink348" Type="http://schemas.openxmlformats.org/officeDocument/2006/relationships/hyperlink" Target="file:///mnt/RealWyo/02-RTK/2026/20260601-RTK_Finances_Mar_Apr_May/202605-BOW_Finances.zip" TargetMode="External" /><ns0:Relationship Id="rIdSourceLink349" Type="http://schemas.openxmlformats.org/officeDocument/2006/relationships/hyperlink" Target="file:///mnt/RealWyo/02-RTK/2026/20260804-RTK_Finances_Jun_Jul/Responsive%20documents/20260831-114922-1a05883780b866d0/Check%20Register%20June%202026.pdf#page=3" TargetMode="External" /><ns0:Relationship Id="rIdSourceLink350" Type="http://schemas.openxmlformats.org/officeDocument/2006/relationships/hyperlink" Target="file:///mnt/RealWyo/02-RTK/2026/20260804-RTK_Finances_Jun_Jul/Responsive%20documents/20260831-114922-1a05883780b866d0/Check%20Register%20June%202026.pdf#page=3" TargetMode="External" /><ns0:Relationship Id="rIdSourceLink351" Type="http://schemas.openxmlformats.org/officeDocument/2006/relationships/hyperlink" Target="file:///mnt/RealWyo/02-RTK/2026/20260804-RTK_Finances_Jun_Jul/Responsive%20documents/20260831-114922-1a05883780b866d0/Check%20Register%20July%202026.pdf#page=1" TargetMode="External" /><ns0:Relationship Id="rIdSourceLink352" Type="http://schemas.openxmlformats.org/officeDocument/2006/relationships/hyperlink" Target="file:///mnt/RealWyo/02-RTK/2026/20260804-RTK_Finances_Jun_Jul/Responsive%20documents/20260831-114922-1a05883780b866d0/Check%20Register%20July%202026.pdf#page=3" TargetMode="External" /><ns0:Relationship Id="rIdSourceLink353" Type="http://schemas.openxmlformats.org/officeDocument/2006/relationships/hyperlink" Target="file:///mnt/RealWyo/02-RTK/2026/20260804-RTK_Finances_Jun_Jul/Responsive%20documents/20260831-114922-1a05883780b866d0/Check%20Register%20July%202026.pdf#page=3" TargetMode="External" /><ns0:Relationship Id="rIdSourceLink354" Type="http://schemas.openxmlformats.org/officeDocument/2006/relationships/hyperlink" Target="file:///mnt/RealWyo/02-RTK/2026/20260804-RTK_Finances_Jun_Jul/Responsive%20documents/20260831-114922-1a05883780b866d0/Check%20Register%20July%202026.pdf#page=4" TargetMode="External" /><ns0:Relationship Id="rIdSourceLink355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356" Type="http://schemas.openxmlformats.org/officeDocument/2006/relationships/hyperlink" Target="file:///mnt/RealWyo/02-RTK/2026/20260901-RTK_%20Finances_Aug/Responsive%20documents/20260930-171830-1a0f42f66df786e9/August%20Check%20Register%202026.pdf#page=1" TargetMode="External" /><ns0:Relationship Id="rIdSourceLink357" Type="http://schemas.openxmlformats.org/officeDocument/2006/relationships/hyperlink" Target="https://wyomissingboro.org/AgendaCenter/ViewFile/Agenda/_10132026-1104#page=68" TargetMode="External" /><ns0:Relationship Id="rIdSourceLink358" Type="http://schemas.openxmlformats.org/officeDocument/2006/relationships/hyperlink" Target="https://wyomissingboro.org/AgendaCenter/ViewFile/Agenda/_10132026-1104#page=68" TargetMode="External" /><ns0:Relationship Id="rIdSourceLink359" Type="http://schemas.openxmlformats.org/officeDocument/2006/relationships/hyperlink" Target="https://wyomissingboro.org/AgendaCenter/ViewFile/Agenda/_10132026-1104#page=68" TargetMode="External" /><ns0:Relationship Id="rIdSourceLink360" Type="http://schemas.openxmlformats.org/officeDocument/2006/relationships/hyperlink" Target="https://wyomissingboro.org/AgendaCenter/ViewFile/Agenda/_10132026-1104#page=68" TargetMode="External" /><ns0:Relationship Id="rIdSourceLink361" Type="http://schemas.openxmlformats.org/officeDocument/2006/relationships/hyperlink" Target="file:///mnt/RealWyo/02-RTK/2026/20260214-RTK_Jan_Finances/Check%20Register%20January%202026.pdf#page=2" TargetMode="External" /><ns0:Relationship Id="rIdSourceLink362" Type="http://schemas.openxmlformats.org/officeDocument/2006/relationships/hyperlink" Target="file:///mnt/RealWyo/02-RTK/2026/20260306-RTK_Feb_Finances/202602-BOW_Finances.zip" TargetMode="External" /><ns0:Relationship Id="rIdSourceLink363" Type="http://schemas.openxmlformats.org/officeDocument/2006/relationships/hyperlink" Target="file:///mnt/RealWyo/02-RTK/2026/20260306-RTK_Feb_Finances/202602-BOW_Finances.zip" TargetMode="External" /><ns0:Relationship Id="rIdSourceLink364" Type="http://schemas.openxmlformats.org/officeDocument/2006/relationships/hyperlink" Target="file:///mnt/RealWyo/02-RTK/2026/20260306-RTK_Feb_Finances/202602-BOW_Finances.zip" TargetMode="External" /><ns0:Relationship Id="rIdSourceLink365" Type="http://schemas.openxmlformats.org/officeDocument/2006/relationships/hyperlink" Target="file:///mnt/RealWyo/02-RTK/2026/20260306-RTK_Feb_Finances/202602-BOW_Finances.zip" TargetMode="External" /><ns0:Relationship Id="rIdSourceLink366" Type="http://schemas.openxmlformats.org/officeDocument/2006/relationships/hyperlink" Target="file:///mnt/RealWyo/02-RTK/2026/20260306-RTK_Feb_Finances/202602-BOW_Finances.zip" TargetMode="External" /><ns0:Relationship Id="rIdSourceLink367" Type="http://schemas.openxmlformats.org/officeDocument/2006/relationships/hyperlink" Target="file:///mnt/RealWyo/02-RTK/2026/20260306-RTK_Feb_Finances/202602-BOW_Finances.zip" TargetMode="External" /><ns0:Relationship Id="rIdSourceLink368" Type="http://schemas.openxmlformats.org/officeDocument/2006/relationships/hyperlink" Target="file:///mnt/RealWyo/02-RTK/2026/20260306-RTK_Feb_Finances/202602-BOW_Finances.zip" TargetMode="External" /><ns0:Relationship Id="rIdSourceLink369" Type="http://schemas.openxmlformats.org/officeDocument/2006/relationships/hyperlink" Target="file:///mnt/RealWyo/02-RTK/2026/20260601-RTK_Finances_Mar_Apr_May/202603-BOW_Finances.zip" TargetMode="External" /><ns0:Relationship Id="rIdSourceLink370" Type="http://schemas.openxmlformats.org/officeDocument/2006/relationships/hyperlink" Target="file:///mnt/RealWyo/02-RTK/2026/20260601-RTK_Finances_Mar_Apr_May/202603-BOW_Finances.zip" TargetMode="External" /><ns0:Relationship Id="rIdSourceLink371" Type="http://schemas.openxmlformats.org/officeDocument/2006/relationships/hyperlink" Target="file:///mnt/RealWyo/02-RTK/2026/20260601-RTK_Finances_Mar_Apr_May/202603-BOW_Finances.zip" TargetMode="External" /><ns0:Relationship Id="rIdSourceLink372" Type="http://schemas.openxmlformats.org/officeDocument/2006/relationships/hyperlink" Target="file:///mnt/RealWyo/02-RTK/2026/20260601-RTK_Finances_Mar_Apr_May/202604-BOW_Finances.zip" TargetMode="External" /><ns0:Relationship Id="rIdSourceLink373" Type="http://schemas.openxmlformats.org/officeDocument/2006/relationships/hyperlink" Target="file:///mnt/RealWyo/02-RTK/2026/20260601-RTK_Finances_Mar_Apr_May/202604-BOW_Finances.zip" TargetMode="External" /><ns0:Relationship Id="rIdSourceLink374" Type="http://schemas.openxmlformats.org/officeDocument/2006/relationships/hyperlink" Target="file:///mnt/RealWyo/02-RTK/2026/20260601-RTK_Finances_Mar_Apr_May/202604-BOW_Finances.zip" TargetMode="External" /><ns0:Relationship Id="rIdSourceLink375" Type="http://schemas.openxmlformats.org/officeDocument/2006/relationships/hyperlink" Target="file:///mnt/RealWyo/02-RTK/2026/20260601-RTK_Finances_Mar_Apr_May/202604-BOW_Finances.zip" TargetMode="External" /><ns0:Relationship Id="rIdSourceLink376" Type="http://schemas.openxmlformats.org/officeDocument/2006/relationships/hyperlink" Target="file:///mnt/RealWyo/02-RTK/2026/20260804-RTK_Finances_Jun_Jul/Responsive%20documents/20260831-114922-1a05883780b866d0/Check%20Register%20June%202026.pdf#page=2" TargetMode="External" /><ns0:Relationship Id="rIdSourceLink377" Type="http://schemas.openxmlformats.org/officeDocument/2006/relationships/hyperlink" Target="file:///mnt/RealWyo/02-RTK/2026/20260804-RTK_Finances_Jun_Jul/Responsive%20documents/20260831-114922-1a05883780b866d0/Check%20Register%20July%202026.pdf#page=1" TargetMode="External" /><ns0:Relationship Id="rIdSourceLink378" Type="http://schemas.openxmlformats.org/officeDocument/2006/relationships/hyperlink" Target="file:///mnt/RealWyo/02-RTK/2026/20260804-RTK_Finances_Jun_Jul/Responsive%20documents/20260831-114922-1a05883780b866d0/Check%20Register%20July%202026.pdf#page=1" TargetMode="External" /><ns0:Relationship Id="rIdSourceLink379" Type="http://schemas.openxmlformats.org/officeDocument/2006/relationships/hyperlink" Target="file:///mnt/RealWyo/02-RTK/2026/20260804-RTK_Finances_Jun_Jul/Responsive%20documents/20260831-114922-1a05883780b866d0/Check%20Register%20July%202026.pdf#page=3" TargetMode="External" /><ns0:Relationship Id="rIdSourceLink380" Type="http://schemas.openxmlformats.org/officeDocument/2006/relationships/hyperlink" Target="file:///mnt/RealWyo/02-RTK/2026/20260804-RTK_Finances_Jun_Jul/Responsive%20documents/20260831-114922-1a05883780b866d0/Check%20Register%20July%202026.pdf#page=3" TargetMode="External" /><ns0:Relationship Id="rIdSourceLink381" Type="http://schemas.openxmlformats.org/officeDocument/2006/relationships/hyperlink" Target="file:///mnt/RealWyo/02-RTK/2026/20260901-RTK_%20Finances_Aug/Responsive%20documents/20260930-171830-1a0f42f66df786e9/August%20Check%20Register%202026.pdf#page=5" TargetMode="External" /><ns0:Relationship Id="rIdSourceLink382" Type="http://schemas.openxmlformats.org/officeDocument/2006/relationships/hyperlink" Target="https://wyomissingboro.org/AgendaCenter/ViewFile/Agenda/_10132026-1104#page=66" TargetMode="External" /><ns0:Relationship Id="rIdSourceLink383" Type="http://schemas.openxmlformats.org/officeDocument/2006/relationships/hyperlink" Target="https://wyomissingboro.org/AgendaCenter/ViewFile/Agenda/_10132026-1104#page=66" TargetMode="External" /><ns0:Relationship Id="rIdSourceLink384" Type="http://schemas.openxmlformats.org/officeDocument/2006/relationships/hyperlink" Target="https://wyomissingboro.org/AgendaCenter/ViewFile/Agenda/_10132026-1104#page=66" TargetMode="External" /><ns0:Relationship Id="rIdSourceLink385" Type="http://schemas.openxmlformats.org/officeDocument/2006/relationships/hyperlink" Target="file:///mnt/RealWyo/02-RTK/2026/20260306-RTK_Feb_Finances/202602-BOW_Finances.zip" TargetMode="External" /><ns0:Relationship Id="rIdSourceLink386" Type="http://schemas.openxmlformats.org/officeDocument/2006/relationships/hyperlink" Target="file:///mnt/RealWyo/02-RTK/2026/20260306-RTK_Feb_Finances/202602-BOW_Finances.zip" TargetMode="External" /><ns0:Relationship Id="rIdSourceLink387" Type="http://schemas.openxmlformats.org/officeDocument/2006/relationships/hyperlink" Target="file:///mnt/RealWyo/02-RTK/2026/20260306-RTK_Feb_Finances/202602-BOW_Finances.zip" TargetMode="External" /><ns0:Relationship Id="rIdSourceLink388" Type="http://schemas.openxmlformats.org/officeDocument/2006/relationships/hyperlink" Target="file:///mnt/RealWyo/02-RTK/2026/20260601-RTK_Finances_Mar_Apr_May/202603-BOW_Finances.zip" TargetMode="External" /><ns0:Relationship Id="rIdSourceLink389" Type="http://schemas.openxmlformats.org/officeDocument/2006/relationships/hyperlink" Target="file:///mnt/RealWyo/02-RTK/2026/20260804-RTK_Finances_Jun_Jul/Responsive%20documents/20260831-114922-1a05883780b866d0/Check%20Register%20June%202026.pdf#page=2" TargetMode="External" /><ns0:Relationship Id="rIdSourceLink390" Type="http://schemas.openxmlformats.org/officeDocument/2006/relationships/hyperlink" Target="https://wyomissingboro.org/AgendaCenter/ViewFile/Agenda/_10132026-1104#page=67" TargetMode="External" /><ns0:Relationship Id="rIdSourceLink391" Type="http://schemas.openxmlformats.org/officeDocument/2006/relationships/hyperlink" Target="file:///mnt/RealWyo/02-RTK/2026/20260804-RTK_Finances_Jun_Jul/Responsive%20documents/20260831-114922-1a05883780b866d0/Check%20Register%20July%202026.pdf#page=2" TargetMode="External" /><ns0:Relationship Id="rIdSourceLink392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393" Type="http://schemas.openxmlformats.org/officeDocument/2006/relationships/hyperlink" Target="https://wyomissingboro.org/AgendaCenter/ViewFile/Agenda/_10132026-1104#page=71" TargetMode="External" /><ns0:Relationship Id="rIdSourceLink394" Type="http://schemas.openxmlformats.org/officeDocument/2006/relationships/hyperlink" Target="file:///mnt/RealWyo/02-RTK/2026/20260214-RTK_Jan_Finances/Check%20Register%20January%202026.pdf#page=9" TargetMode="External" /><ns0:Relationship Id="rIdSourceLink395" Type="http://schemas.openxmlformats.org/officeDocument/2006/relationships/hyperlink" Target="file:///mnt/RealWyo/02-RTK/2026/20260214-RTK_Jan_Finances/Check%20Register%20January%202026.pdf#page=9" TargetMode="External" /><ns0:Relationship Id="rIdSourceLink396" Type="http://schemas.openxmlformats.org/officeDocument/2006/relationships/hyperlink" Target="file:///mnt/RealWyo/02-RTK/2026/20260306-RTK_Feb_Finances/202602-BOW_Finances.zip" TargetMode="External" /><ns0:Relationship Id="rIdSourceLink397" Type="http://schemas.openxmlformats.org/officeDocument/2006/relationships/hyperlink" Target="file:///mnt/RealWyo/02-RTK/2026/20260306-RTK_Feb_Finances/202602-BOW_Finances.zip" TargetMode="External" /><ns0:Relationship Id="rIdSourceLink398" Type="http://schemas.openxmlformats.org/officeDocument/2006/relationships/hyperlink" Target="file:///mnt/RealWyo/02-RTK/2026/20260601-RTK_Finances_Mar_Apr_May/202603-BOW_Finances.zip" TargetMode="External" /><ns0:Relationship Id="rIdSourceLink399" Type="http://schemas.openxmlformats.org/officeDocument/2006/relationships/hyperlink" Target="file:///mnt/RealWyo/02-RTK/2026/20260601-RTK_Finances_Mar_Apr_May/202603-BOW_Finances.zip" TargetMode="External" /><ns0:Relationship Id="rIdSourceLink400" Type="http://schemas.openxmlformats.org/officeDocument/2006/relationships/hyperlink" Target="file:///mnt/RealWyo/02-RTK/2026/20260601-RTK_Finances_Mar_Apr_May/202604-BOW_Finances.zip" TargetMode="External" /><ns0:Relationship Id="rIdSourceLink401" Type="http://schemas.openxmlformats.org/officeDocument/2006/relationships/hyperlink" Target="file:///mnt/RealWyo/02-RTK/2026/20260601-RTK_Finances_Mar_Apr_May/202604-BOW_Finances.zip" TargetMode="External" /><ns0:Relationship Id="rIdSourceLink402" Type="http://schemas.openxmlformats.org/officeDocument/2006/relationships/hyperlink" Target="file:///mnt/RealWyo/02-RTK/2026/20260601-RTK_Finances_Mar_Apr_May/202605-BOW_Finances.zip" TargetMode="External" /><ns0:Relationship Id="rIdSourceLink403" Type="http://schemas.openxmlformats.org/officeDocument/2006/relationships/hyperlink" Target="file:///mnt/RealWyo/02-RTK/2026/20260601-RTK_Finances_Mar_Apr_May/202605-BOW_Finances.zip" TargetMode="External" /><ns0:Relationship Id="rIdSourceLink404" Type="http://schemas.openxmlformats.org/officeDocument/2006/relationships/hyperlink" Target="file:///mnt/RealWyo/02-RTK/2026/20260804-RTK_Finances_Jun_Jul/Responsive%20documents/20260831-114922-1a05883780b866d0/Check%20Register%20June%202026.pdf#page=2" TargetMode="External" /><ns0:Relationship Id="rIdSourceLink405" Type="http://schemas.openxmlformats.org/officeDocument/2006/relationships/hyperlink" Target="file:///mnt/RealWyo/02-RTK/2026/20260804-RTK_Finances_Jun_Jul/Responsive%20documents/20260831-114922-1a05883780b866d0/Check%20Register%20June%202026.pdf#page=2" TargetMode="External" /><ns0:Relationship Id="rIdSourceLink406" Type="http://schemas.openxmlformats.org/officeDocument/2006/relationships/hyperlink" Target="file:///mnt/RealWyo/02-RTK/2026/20260804-RTK_Finances_Jun_Jul/Responsive%20documents/20260831-114922-1a05883780b866d0/Check%20Register%20July%202026.pdf#page=4" TargetMode="External" /><ns0:Relationship Id="rIdSourceLink407" Type="http://schemas.openxmlformats.org/officeDocument/2006/relationships/hyperlink" Target="file:///mnt/RealWyo/02-RTK/2026/20260901-RTK_%20Finances_Aug/Responsive%20documents/20260930-171830-1a0f42f66df786e9/August%20Check%20Register%202026.pdf#page=5" TargetMode="External" /><ns0:Relationship Id="rIdSourceLink408" Type="http://schemas.openxmlformats.org/officeDocument/2006/relationships/hyperlink" Target="file:///mnt/RealWyo/02-RTK/2026/20260306-RTK_Feb_Finances/202602-BOW_Finances.zip" TargetMode="External" /><ns0:Relationship Id="rIdSourceLink409" Type="http://schemas.openxmlformats.org/officeDocument/2006/relationships/hyperlink" Target="file:///mnt/RealWyo/02-RTK/2026/20260601-RTK_Finances_Mar_Apr_May/202604-BOW_Finances.zip" TargetMode="External" /><ns0:Relationship Id="rIdSourceLink410" Type="http://schemas.openxmlformats.org/officeDocument/2006/relationships/hyperlink" Target="file:///mnt/RealWyo/02-RTK/2026/20260601-RTK_Finances_Mar_Apr_May/202604-BOW_Finances.zip" TargetMode="External" /><ns0:Relationship Id="rIdSourceLink411" Type="http://schemas.openxmlformats.org/officeDocument/2006/relationships/hyperlink" Target="file:///mnt/RealWyo/02-RTK/2026/20260601-RTK_Finances_Mar_Apr_May/202605-BOW_Finances.zip" TargetMode="External" /><ns0:Relationship Id="rIdSourceLink412" Type="http://schemas.openxmlformats.org/officeDocument/2006/relationships/hyperlink" Target="file:///mnt/RealWyo/02-RTK/2026/20260804-RTK_Finances_Jun_Jul/Responsive%20documents/20260831-114922-1a05883780b866d0/Check%20Register%20July%202026.pdf#page=1" TargetMode="External" /><ns0:Relationship Id="rIdSourceLink413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414" Type="http://schemas.openxmlformats.org/officeDocument/2006/relationships/hyperlink" Target="file:///mnt/RealWyo/02-RTK/2026/20260901-RTK_%20Finances_Aug/Responsive%20documents/20260930-171830-1a0f42f66df786e9/August%20Check%20Register%202026.pdf#page=2" TargetMode="External" /><ns0:Relationship Id="rIdSourceLink415" Type="http://schemas.openxmlformats.org/officeDocument/2006/relationships/hyperlink" Target="https://wyomissingboro.org/AgendaCenter/ViewFile/Agenda/_10132026-1104#page=72" TargetMode="External" /><ns0:Relationship Id="rIdSourceLink416" Type="http://schemas.openxmlformats.org/officeDocument/2006/relationships/hyperlink" Target="file:///mnt/RealWyo/02-RTK/2026/20260306-RTK_Feb_Finances/202602-BOW_Finances.zip" TargetMode="External" /><ns0:Relationship Id="rIdSourceLink417" Type="http://schemas.openxmlformats.org/officeDocument/2006/relationships/hyperlink" Target="file:///mnt/RealWyo/02-RTK/2026/20260601-RTK_Finances_Mar_Apr_May/202603-BOW_Finances.zip" TargetMode="External" /><ns0:Relationship Id="rIdSourceLink418" Type="http://schemas.openxmlformats.org/officeDocument/2006/relationships/hyperlink" Target="file:///mnt/RealWyo/02-RTK/2026/20260601-RTK_Finances_Mar_Apr_May/202604-BOW_Finances.zip" TargetMode="External" /><ns0:Relationship Id="rIdSourceLink419" Type="http://schemas.openxmlformats.org/officeDocument/2006/relationships/hyperlink" Target="file:///mnt/RealWyo/02-RTK/2026/20260601-RTK_Finances_Mar_Apr_May/202604-BOW_Finances.zip" TargetMode="External" /><ns0:Relationship Id="rIdSourceLink420" Type="http://schemas.openxmlformats.org/officeDocument/2006/relationships/hyperlink" Target="file:///mnt/RealWyo/02-RTK/2026/20260804-RTK_Finances_Jun_Jul/Responsive%20documents/20260831-114922-1a05883780b866d0/Check%20Register%20July%202026.pdf#page=3" TargetMode="External" /><ns0:Relationship Id="rIdSourceLink421" Type="http://schemas.openxmlformats.org/officeDocument/2006/relationships/hyperlink" Target="file:///mnt/RealWyo/02-RTK/2026/20260601-RTK_Finances_Mar_Apr_May/202605-BOW_Finances.zip" TargetMode="External" /><ns0:Relationship Id="rIdSourceLink422" Type="http://schemas.openxmlformats.org/officeDocument/2006/relationships/hyperlink" Target="file:///mnt/RealWyo/02-RTK/2026/20260804-RTK_Finances_Jun_Jul/Responsive%20documents/20260831-114922-1a05883780b866d0/Check%20Register%20June%202026.pdf#page=2" TargetMode="External" /><ns0:Relationship Id="rIdSourceLink423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424" Type="http://schemas.openxmlformats.org/officeDocument/2006/relationships/hyperlink" Target="file:///mnt/RealWyo/02-RTK/2026/20260306-RTK_Feb_Finances/202602-BOW_Finances.zip" TargetMode="External" /><ns0:Relationship Id="rIdSourceLink425" Type="http://schemas.openxmlformats.org/officeDocument/2006/relationships/hyperlink" Target="file:///mnt/RealWyo/02-RTK/2026/20260601-RTK_Finances_Mar_Apr_May/202603-BOW_Finances.zip" TargetMode="External" /><ns0:Relationship Id="rIdSourceLink426" Type="http://schemas.openxmlformats.org/officeDocument/2006/relationships/hyperlink" Target="file:///mnt/RealWyo/02-RTK/2026/20260601-RTK_Finances_Mar_Apr_May/202605-BOW_Finances.zip" TargetMode="External" /><ns0:Relationship Id="rIdSourceLink427" Type="http://schemas.openxmlformats.org/officeDocument/2006/relationships/hyperlink" Target="file:///mnt/RealWyo/02-RTK/2026/20260804-RTK_Finances_Jun_Jul/Responsive%20documents/20260831-114922-1a05883780b866d0/Check%20Register%20June%202026.pdf#page=1" TargetMode="External" /><ns0:Relationship Id="rIdSourceLink428" Type="http://schemas.openxmlformats.org/officeDocument/2006/relationships/hyperlink" Target="file:///mnt/RealWyo/02-RTK/2026/20260804-RTK_Finances_Jun_Jul/Responsive%20documents/20260831-114922-1a05883780b866d0/Check%20Register%20July%202026.pdf#page=3" TargetMode="External" /><ns0:Relationship Id="rIdSourceLink429" Type="http://schemas.openxmlformats.org/officeDocument/2006/relationships/hyperlink" Target="file:///mnt/RealWyo/02-RTK/2026/20260804-RTK_Finances_Jun_Jul/Responsive%20documents/20260831-114922-1a05883780b866d0/Check%20Register%20July%202026.pdf#page=4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A92338"/>
  </sheetPr>
  <sheetViews>
    <sheetView showGridLines="0" workbookViewId="0"/>
  </sheetViews>
  <sheetFormatPr defaultRowHeight="15"/>
  <cols>
    <col min="1" max="1" width="7" hidden="0" customWidth="1"/>
    <col min="2" max="2" width="36" hidden="0" customWidth="1"/>
    <col min="3" max="3" width="37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9" hidden="0" customWidth="1"/>
    <col min="9" max="9" width="19" hidden="0" customWidth="1"/>
    <col min="10" max="10" width="14" hidden="0" customWidth="1"/>
    <col min="11" max="11" width="14" hidden="0" customWidth="1"/>
    <col min="12" max="12" width="3" hidden="0" customWidth="1"/>
    <col min="13" max="13" width="22" hidden="0" customWidth="1"/>
    <col min="14" max="14" width="22" hidden="0" customWidth="1"/>
    <col min="15" max="15" width="22" hidden="0" customWidth="1"/>
  </cols>
  <sheetData>
    <row r="1" ht="2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1" customHeight="1">
      <c r="A2" s="2"/>
      <c r="B2" s="3" t="str">
        <v>Government by Consultant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1" customHeight="1">
      <c r="A3" s="2"/>
      <c r="B3" s="4" t="str">
        <v>Top 15 Outside Consultants &amp; Professional Providers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1" customHeight="1">
      <c r="A4" s="2"/>
      <c r="B4" s="2" t="str">
        <v>Current top 15 selected consulting / specialist providers</v>
      </c>
      <c r="C4" s="2"/>
      <c r="D4" s="2"/>
      <c r="E4" s="2"/>
      <c r="F4" s="2"/>
      <c r="G4" s="2"/>
      <c r="H4" s="2"/>
      <c r="I4" s="9" t="n">
        <f>I29</f>
        <v>1118400.9</v>
      </c>
      <c r="J4" s="2"/>
      <c r="K4" s="2"/>
      <c r="L4" s="2"/>
      <c r="M4" s="2"/>
      <c r="N4" s="2"/>
      <c r="O4" s="2"/>
    </row>
    <row r="5" ht="21" customHeight="1">
      <c r="A5" s="2"/>
      <c r="B5" s="2" t="str">
        <v>Same 15 shown in the September 1 graph</v>
      </c>
      <c r="C5" s="2"/>
      <c r="D5" s="2"/>
      <c r="E5" s="2"/>
      <c r="F5" s="2"/>
      <c r="G5" s="2"/>
      <c r="H5" s="2"/>
      <c r="I5" s="8" t="n">
        <f>I30</f>
        <v>1112617.15</v>
      </c>
      <c r="J5" s="2"/>
      <c r="K5" s="2"/>
      <c r="L5" s="2"/>
      <c r="M5" s="2"/>
      <c r="N5" s="2"/>
      <c r="O5" s="2"/>
    </row>
    <row r="6" ht="34" customHeight="1">
      <c r="A6" s="2"/>
      <c r="B6" s="5" t="str">
        <v>Reported monthly payments stay unchanged. One $48,372.91 reissue adjustment is deducted from August-September combined; the exact reversal date is not supplied. Amounts are before reimbursements.</v>
      </c>
      <c r="C6" s="5"/>
      <c r="D6" s="5"/>
      <c r="E6" s="5"/>
      <c r="F6" s="5"/>
      <c r="G6" s="5"/>
      <c r="H6" s="5"/>
      <c r="I6" s="5"/>
      <c r="J6" s="5"/>
      <c r="K6" s="5"/>
      <c r="L6" s="2"/>
      <c r="M6" s="2"/>
      <c r="N6" s="2"/>
      <c r="O6" s="2"/>
    </row>
    <row r="7" ht="30" customHeight="1">
      <c r="A7" s="2"/>
      <c r="B7" s="6" t="str">
        <v>Reporting period: January 1-September 30, 2026. The workbook contains 429 reported allocation rows for 19 selected providers, including the current top 15. Corrected October 10, 2026.</v>
      </c>
      <c r="C7" s="5"/>
      <c r="D7" s="5"/>
      <c r="E7" s="5"/>
      <c r="F7" s="5"/>
      <c r="G7" s="5"/>
      <c r="H7" s="5"/>
      <c r="I7" s="5"/>
      <c r="J7" s="5"/>
      <c r="K7" s="5"/>
      <c r="L7" s="2"/>
      <c r="M7" s="2"/>
      <c r="N7" s="2"/>
      <c r="O7" s="2"/>
    </row>
    <row r="8" ht="42" customHeight="1">
      <c r="A8" s="13" t="str">
        <v>Rank</v>
      </c>
      <c r="B8" s="13" t="str">
        <v>Vendor</v>
      </c>
      <c r="C8" s="13" t="str">
        <v>Service description</v>
      </c>
      <c r="D8" s="13" t="str">
        <v>Jan-Jul reported</v>
      </c>
      <c r="E8" s="13" t="str">
        <v>Aug reported</v>
      </c>
      <c r="F8" s="13" t="str">
        <v>Sep reported</v>
      </c>
      <c r="G8" s="13" t="str">
        <v>Aug-Sep adjustment</v>
      </c>
      <c r="H8" s="13" t="str">
        <v>Added Aug-Sep adjusted</v>
      </c>
      <c r="I8" s="13" t="str">
        <v>Jan-Sep adjusted</v>
      </c>
      <c r="J8" s="13" t="str">
        <v>Added / Jan-Jul</v>
      </c>
      <c r="K8" s="13" t="str">
        <v>Prior graph rank</v>
      </c>
      <c r="L8" s="2"/>
      <c r="M8" s="13" t="str">
        <v>Jan-Jul sources</v>
      </c>
      <c r="N8" s="13" t="str">
        <v>August source</v>
      </c>
      <c r="O8" s="13" t="str">
        <v>September source</v>
      </c>
    </row>
    <row r="9" ht="29" customHeight="1">
      <c r="A9" s="18" t="n">
        <f>1+COUNTIFS($I$9:$I$27,"&gt;"&amp;I9)</f>
        <v>1</v>
      </c>
      <c r="B9" s="14" t="str">
        <v>Kraft Municipal Group</v>
      </c>
      <c r="C9" s="20" t="str">
        <v>Code, inspections &amp; zoning</v>
      </c>
      <c r="D9" s="24" t="n">
        <f>SUMIFS('Payment detail'!$K$6:$K$434,'Payment detail'!$C$6:$C$434,$B9,'Payment detail'!$A$6:$A$434,"Jan-Jul 2026")</f>
        <v>201500.77000000002</v>
      </c>
      <c r="E9" s="24" t="n">
        <f>SUMIFS('Payment detail'!$K$6:$K$434,'Payment detail'!$C$6:$C$434,$B9,'Payment detail'!$A$6:$A$434,"Aug 2026")</f>
        <v>20563.83</v>
      </c>
      <c r="F9" s="24" t="n">
        <f>SUMIFS('Payment detail'!$K$6:$K$434,'Payment detail'!$C$6:$C$434,$B9,'Payment detail'!$A$6:$A$434,"Sep 2026")</f>
        <v>22126.8</v>
      </c>
      <c r="G9" s="24" t="n">
        <f>SUMIF($B$42:$B$42,$B9,$D$42:$D$42)</f>
        <v>0</v>
      </c>
      <c r="H9" s="24" t="n">
        <f>SUM(E9:G9)</f>
        <v>42690.630000000005</v>
      </c>
      <c r="I9" s="24" t="n">
        <f>D9+H9</f>
        <v>244191.40000000002</v>
      </c>
      <c r="J9" s="29" t="n">
        <f>H9/D9</f>
        <v>0.21186335913257304</v>
      </c>
      <c r="K9" s="25" t="n">
        <v>1</v>
      </c>
      <c r="L9" s="2"/>
      <c r="M9" s="31" t="str">
        <v>Payment detail</v>
      </c>
      <c r="N9" s="31" t="str">
        <v>Register p. 2</v>
      </c>
      <c r="O9" s="31" t="str">
        <v>Packet p. 67, 68</v>
      </c>
    </row>
    <row r="10" ht="29" customHeight="1">
      <c r="A10" s="19" t="n">
        <f>1+COUNTIFS($I$9:$I$27,"&gt;"&amp;I10)</f>
        <v>2</v>
      </c>
      <c r="B10" s="2" t="str">
        <v>McCarthy Engineering</v>
      </c>
      <c r="C10" s="5" t="str">
        <v>Engineering</v>
      </c>
      <c r="D10" s="26" t="n">
        <f>SUMIFS('Payment detail'!$K$6:$K$434,'Payment detail'!$C$6:$C$434,$B10,'Payment detail'!$A$6:$A$434,"Jan-Jul 2026")</f>
        <v>181690.30999999997</v>
      </c>
      <c r="E10" s="26" t="n">
        <f>SUMIFS('Payment detail'!$K$6:$K$434,'Payment detail'!$C$6:$C$434,$B10,'Payment detail'!$A$6:$A$434,"Aug 2026")</f>
        <v>16120.5</v>
      </c>
      <c r="F10" s="26" t="n">
        <f>SUMIFS('Payment detail'!$K$6:$K$434,'Payment detail'!$C$6:$C$434,$B10,'Payment detail'!$A$6:$A$434,"Sep 2026")</f>
        <v>18677.42</v>
      </c>
      <c r="G10" s="26" t="n">
        <f>SUMIF($B$42:$B$42,$B10,$D$42:$D$42)</f>
        <v>0</v>
      </c>
      <c r="H10" s="26" t="n">
        <f>SUM(E10:G10)</f>
        <v>34797.92</v>
      </c>
      <c r="I10" s="26" t="n">
        <f>D10+H10</f>
        <v>216488.22999999998</v>
      </c>
      <c r="J10" s="30" t="n">
        <f>H10/D10</f>
        <v>0.19152325734927747</v>
      </c>
      <c r="K10" s="27" t="n">
        <v>2</v>
      </c>
      <c r="L10" s="2"/>
      <c r="M10" s="31" t="str">
        <v>Payment detail</v>
      </c>
      <c r="N10" s="31" t="str">
        <v>Register p. 1</v>
      </c>
      <c r="O10" s="31" t="str">
        <v>Packet p. 68, 69</v>
      </c>
    </row>
    <row r="11" ht="29" customHeight="1">
      <c r="A11" s="18" t="n">
        <f>1+COUNTIFS($I$9:$I$27,"&gt;"&amp;I11)</f>
        <v>3</v>
      </c>
      <c r="B11" s="14" t="str">
        <v>Stonehill Ratliff</v>
      </c>
      <c r="C11" s="20" t="str">
        <v>Management + Kate &amp; Co retainers</v>
      </c>
      <c r="D11" s="24" t="n">
        <f>SUMIFS('Payment detail'!$K$6:$K$434,'Payment detail'!$C$6:$C$434,$B11,'Payment detail'!$A$6:$A$434,"Jan-Jul 2026")</f>
        <v>82086.20999999999</v>
      </c>
      <c r="E11" s="24" t="n">
        <f>SUMIFS('Payment detail'!$K$6:$K$434,'Payment detail'!$C$6:$C$434,$B11,'Payment detail'!$A$6:$A$434,"Aug 2026")</f>
        <v>61572.91</v>
      </c>
      <c r="F11" s="24" t="n">
        <f>SUMIFS('Payment detail'!$K$6:$K$434,'Payment detail'!$C$6:$C$434,$B11,'Payment detail'!$A$6:$A$434,"Sep 2026")</f>
        <v>106419.52</v>
      </c>
      <c r="G11" s="28" t="n">
        <f>SUMIF($B$42:$B$42,$B11,$D$42:$D$42)</f>
        <v>-48372.91</v>
      </c>
      <c r="H11" s="24" t="n">
        <f>SUM(E11:G11)</f>
        <v>119619.51999999999</v>
      </c>
      <c r="I11" s="24" t="n">
        <f>D11+H11</f>
        <v>201705.72999999998</v>
      </c>
      <c r="J11" s="29" t="n">
        <f>H11/D11</f>
        <v>1.4572425746054056</v>
      </c>
      <c r="K11" s="25" t="n">
        <v>4</v>
      </c>
      <c r="L11" s="2"/>
      <c r="M11" s="31" t="str">
        <v>Payment detail</v>
      </c>
      <c r="N11" s="31" t="str">
        <v>Register p. 1, 3, 5</v>
      </c>
      <c r="O11" s="31" t="str">
        <v>Packet p. 72</v>
      </c>
    </row>
    <row r="12" ht="29" customHeight="1">
      <c r="A12" s="19" t="n">
        <f>1+COUNTIFS($I$9:$I$27,"&gt;"&amp;I12)</f>
        <v>4</v>
      </c>
      <c r="B12" s="2" t="str">
        <v>Transcend Finance</v>
      </c>
      <c r="C12" s="5" t="str">
        <v>Interim finance / management</v>
      </c>
      <c r="D12" s="26" t="n">
        <f>SUMIFS('Payment detail'!$K$6:$K$434,'Payment detail'!$C$6:$C$434,$B12,'Payment detail'!$A$6:$A$434,"Jan-Jul 2026")</f>
        <v>115995</v>
      </c>
      <c r="E12" s="26" t="n">
        <f>SUMIFS('Payment detail'!$K$6:$K$434,'Payment detail'!$C$6:$C$434,$B12,'Payment detail'!$A$6:$A$434,"Aug 2026")</f>
        <v>22246.25</v>
      </c>
      <c r="F12" s="26" t="n">
        <f>SUMIFS('Payment detail'!$K$6:$K$434,'Payment detail'!$C$6:$C$434,$B12,'Payment detail'!$A$6:$A$434,"Sep 2026")</f>
        <v>11238.75</v>
      </c>
      <c r="G12" s="26" t="n">
        <f>SUMIF($B$42:$B$42,$B12,$D$42:$D$42)</f>
        <v>0</v>
      </c>
      <c r="H12" s="26" t="n">
        <f>SUM(E12:G12)</f>
        <v>33485</v>
      </c>
      <c r="I12" s="26" t="n">
        <f>D12+H12</f>
        <v>149480</v>
      </c>
      <c r="J12" s="30" t="n">
        <f>H12/D12</f>
        <v>0.2886762360446571</v>
      </c>
      <c r="K12" s="27" t="n">
        <v>3</v>
      </c>
      <c r="L12" s="2"/>
      <c r="M12" s="31" t="str">
        <v>Payment detail</v>
      </c>
      <c r="N12" s="31" t="str">
        <v>Register p. 5</v>
      </c>
      <c r="O12" s="31" t="str">
        <v>Packet p. 73</v>
      </c>
    </row>
    <row r="13" ht="29" customHeight="1">
      <c r="A13" s="18" t="n">
        <f>1+COUNTIFS($I$9:$I$27,"&gt;"&amp;I13)</f>
        <v>5</v>
      </c>
      <c r="B13" s="14" t="str">
        <v>Masano Bradley</v>
      </c>
      <c r="C13" s="20" t="str">
        <v>Legal</v>
      </c>
      <c r="D13" s="24" t="n">
        <f>SUMIFS('Payment detail'!$K$6:$K$434,'Payment detail'!$C$6:$C$434,$B13,'Payment detail'!$A$6:$A$434,"Jan-Jul 2026")</f>
        <v>80584.68000000001</v>
      </c>
      <c r="E13" s="24" t="n">
        <f>SUMIFS('Payment detail'!$K$6:$K$434,'Payment detail'!$C$6:$C$434,$B13,'Payment detail'!$A$6:$A$434,"Aug 2026")</f>
        <v>12672</v>
      </c>
      <c r="F13" s="24" t="n">
        <f>SUMIFS('Payment detail'!$K$6:$K$434,'Payment detail'!$C$6:$C$434,$B13,'Payment detail'!$A$6:$A$434,"Sep 2026")</f>
        <v>0</v>
      </c>
      <c r="G13" s="24" t="n">
        <f>SUMIF($B$42:$B$42,$B13,$D$42:$D$42)</f>
        <v>0</v>
      </c>
      <c r="H13" s="24" t="n">
        <f>SUM(E13:G13)</f>
        <v>12672</v>
      </c>
      <c r="I13" s="24" t="n">
        <f>D13+H13</f>
        <v>93256.68000000001</v>
      </c>
      <c r="J13" s="29" t="n">
        <f>H13/D13</f>
        <v>0.15725073301773984</v>
      </c>
      <c r="K13" s="25" t="n">
        <v>5</v>
      </c>
      <c r="L13" s="2"/>
      <c r="M13" s="31" t="str">
        <v>Payment detail</v>
      </c>
      <c r="N13" s="31" t="str">
        <v>Register p. 2</v>
      </c>
      <c r="O13" s="31" t="str">
        <v>Packet p. 62-74</v>
      </c>
    </row>
    <row r="14" ht="29" customHeight="1">
      <c r="A14" s="19" t="n">
        <f>1+COUNTIFS($I$9:$I$27,"&gt;"&amp;I14)</f>
        <v>6</v>
      </c>
      <c r="B14" s="2" t="str">
        <v>Eric Needle</v>
      </c>
      <c r="C14" s="5" t="str">
        <v>Fire management consulting</v>
      </c>
      <c r="D14" s="26" t="n">
        <f>SUMIFS('Payment detail'!$K$6:$K$434,'Payment detail'!$C$6:$C$434,$B14,'Payment detail'!$A$6:$A$434,"Jan-Jul 2026")</f>
        <v>32130</v>
      </c>
      <c r="E14" s="26" t="n">
        <f>SUMIFS('Payment detail'!$K$6:$K$434,'Payment detail'!$C$6:$C$434,$B14,'Payment detail'!$A$6:$A$434,"Aug 2026")</f>
        <v>5040</v>
      </c>
      <c r="F14" s="26" t="n">
        <f>SUMIFS('Payment detail'!$K$6:$K$434,'Payment detail'!$C$6:$C$434,$B14,'Payment detail'!$A$6:$A$434,"Sep 2026")</f>
        <v>0</v>
      </c>
      <c r="G14" s="26" t="n">
        <f>SUMIF($B$42:$B$42,$B14,$D$42:$D$42)</f>
        <v>0</v>
      </c>
      <c r="H14" s="26" t="n">
        <f>SUM(E14:G14)</f>
        <v>5040</v>
      </c>
      <c r="I14" s="26" t="n">
        <f>D14+H14</f>
        <v>37170</v>
      </c>
      <c r="J14" s="30" t="n">
        <f>H14/D14</f>
        <v>0.1568627450980392</v>
      </c>
      <c r="K14" s="27" t="n">
        <v>6</v>
      </c>
      <c r="L14" s="2"/>
      <c r="M14" s="31" t="str">
        <v>Payment detail</v>
      </c>
      <c r="N14" s="31" t="str">
        <v>Register p. 1</v>
      </c>
      <c r="O14" s="31" t="str">
        <v>Packet p. 62-74</v>
      </c>
    </row>
    <row r="15" ht="29" customHeight="1">
      <c r="A15" s="18" t="n">
        <f>1+COUNTIFS($I$9:$I$27,"&gt;"&amp;I15)</f>
        <v>7</v>
      </c>
      <c r="B15" s="14" t="str">
        <v>Saxton &amp; Stump</v>
      </c>
      <c r="C15" s="20" t="str">
        <v>Professional services</v>
      </c>
      <c r="D15" s="24" t="n">
        <f>SUMIFS('Payment detail'!$K$6:$K$434,'Payment detail'!$C$6:$C$434,$B15,'Payment detail'!$A$6:$A$434,"Jan-Jul 2026")</f>
        <v>28300</v>
      </c>
      <c r="E15" s="24" t="n">
        <f>SUMIFS('Payment detail'!$K$6:$K$434,'Payment detail'!$C$6:$C$434,$B15,'Payment detail'!$A$6:$A$434,"Aug 2026")</f>
        <v>4150</v>
      </c>
      <c r="F15" s="24" t="n">
        <f>SUMIFS('Payment detail'!$K$6:$K$434,'Payment detail'!$C$6:$C$434,$B15,'Payment detail'!$A$6:$A$434,"Sep 2026")</f>
        <v>4000</v>
      </c>
      <c r="G15" s="24" t="n">
        <f>SUMIF($B$42:$B$42,$B15,$D$42:$D$42)</f>
        <v>0</v>
      </c>
      <c r="H15" s="24" t="n">
        <f>SUM(E15:G15)</f>
        <v>8150</v>
      </c>
      <c r="I15" s="24" t="n">
        <f>D15+H15</f>
        <v>36450</v>
      </c>
      <c r="J15" s="29" t="n">
        <f>H15/D15</f>
        <v>0.2879858657243816</v>
      </c>
      <c r="K15" s="25" t="n">
        <v>7</v>
      </c>
      <c r="L15" s="2"/>
      <c r="M15" s="31" t="str">
        <v>Payment detail</v>
      </c>
      <c r="N15" s="31" t="str">
        <v>Register p. 2</v>
      </c>
      <c r="O15" s="31" t="str">
        <v>Packet p. 71</v>
      </c>
    </row>
    <row r="16" ht="29" customHeight="1">
      <c r="A16" s="19" t="n">
        <f>1+COUNTIFS($I$9:$I$27,"&gt;"&amp;I16)</f>
        <v>8</v>
      </c>
      <c r="B16" s="2" t="str">
        <v>ECON Partners</v>
      </c>
      <c r="C16" s="5" t="str">
        <v>Economic development</v>
      </c>
      <c r="D16" s="26" t="n">
        <f>SUMIFS('Payment detail'!$K$6:$K$434,'Payment detail'!$C$6:$C$434,$B16,'Payment detail'!$A$6:$A$434,"Jan-Jul 2026")</f>
        <v>21000</v>
      </c>
      <c r="E16" s="26" t="n">
        <f>SUMIFS('Payment detail'!$K$6:$K$434,'Payment detail'!$C$6:$C$434,$B16,'Payment detail'!$A$6:$A$434,"Aug 2026")</f>
        <v>0</v>
      </c>
      <c r="F16" s="26" t="n">
        <f>SUMIFS('Payment detail'!$K$6:$K$434,'Payment detail'!$C$6:$C$434,$B16,'Payment detail'!$A$6:$A$434,"Sep 2026")</f>
        <v>10500</v>
      </c>
      <c r="G16" s="26" t="n">
        <f>SUMIF($B$42:$B$42,$B16,$D$42:$D$42)</f>
        <v>0</v>
      </c>
      <c r="H16" s="26" t="n">
        <f>SUM(E16:G16)</f>
        <v>10500</v>
      </c>
      <c r="I16" s="26" t="n">
        <f>D16+H16</f>
        <v>31500</v>
      </c>
      <c r="J16" s="30" t="n">
        <f>H16/D16</f>
        <v>0.5</v>
      </c>
      <c r="K16" s="27" t="n">
        <v>8</v>
      </c>
      <c r="L16" s="2"/>
      <c r="M16" s="31" t="str">
        <v>Payment detail</v>
      </c>
      <c r="N16" s="31" t="str">
        <v>Register p. 1-5</v>
      </c>
      <c r="O16" s="31" t="str">
        <v>Packet p. 63</v>
      </c>
    </row>
    <row r="17" ht="29" customHeight="1">
      <c r="A17" s="18" t="n">
        <f>1+COUNTIFS($I$9:$I$27,"&gt;"&amp;I17)</f>
        <v>9</v>
      </c>
      <c r="B17" s="14" t="str">
        <v>Kristina Schurr</v>
      </c>
      <c r="C17" s="20" t="str">
        <v>Police / Fire wellness program</v>
      </c>
      <c r="D17" s="24" t="n">
        <f>SUMIFS('Payment detail'!$K$6:$K$434,'Payment detail'!$C$6:$C$434,$B17,'Payment detail'!$A$6:$A$434,"Jan-Jul 2026")</f>
        <v>18794.5</v>
      </c>
      <c r="E17" s="24" t="n">
        <f>SUMIFS('Payment detail'!$K$6:$K$434,'Payment detail'!$C$6:$C$434,$B17,'Payment detail'!$A$6:$A$434,"Aug 2026")</f>
        <v>1050</v>
      </c>
      <c r="F17" s="24" t="n">
        <f>SUMIFS('Payment detail'!$K$6:$K$434,'Payment detail'!$C$6:$C$434,$B17,'Payment detail'!$A$6:$A$434,"Sep 2026")</f>
        <v>4000</v>
      </c>
      <c r="G17" s="24" t="n">
        <f>SUMIF($B$42:$B$42,$B17,$D$42:$D$42)</f>
        <v>0</v>
      </c>
      <c r="H17" s="24" t="n">
        <f>SUM(E17:G17)</f>
        <v>5050</v>
      </c>
      <c r="I17" s="24" t="n">
        <f>D17+H17</f>
        <v>23844.5</v>
      </c>
      <c r="J17" s="29" t="n">
        <f>H17/D17</f>
        <v>0.2686956290404108</v>
      </c>
      <c r="K17" s="25" t="n">
        <v>10</v>
      </c>
      <c r="L17" s="2"/>
      <c r="M17" s="31" t="str">
        <v>Payment detail</v>
      </c>
      <c r="N17" s="31" t="str">
        <v>Register p. 1</v>
      </c>
      <c r="O17" s="31" t="str">
        <v>Packet p. 68</v>
      </c>
    </row>
    <row r="18" ht="29" customHeight="1">
      <c r="A18" s="19" t="n">
        <f>1+COUNTIFS($I$9:$I$27,"&gt;"&amp;I18)</f>
        <v>10</v>
      </c>
      <c r="B18" s="2" t="str">
        <v>Hartman Valeriano et al.</v>
      </c>
      <c r="C18" s="5" t="str">
        <v>Legal</v>
      </c>
      <c r="D18" s="26" t="n">
        <f>SUMIFS('Payment detail'!$K$6:$K$434,'Payment detail'!$C$6:$C$434,$B18,'Payment detail'!$A$6:$A$434,"Jan-Jul 2026")</f>
        <v>20535.199999999997</v>
      </c>
      <c r="E18" s="26" t="n">
        <f>SUMIFS('Payment detail'!$K$6:$K$434,'Payment detail'!$C$6:$C$434,$B18,'Payment detail'!$A$6:$A$434,"Aug 2026")</f>
        <v>160</v>
      </c>
      <c r="F18" s="26" t="n">
        <f>SUMIFS('Payment detail'!$K$6:$K$434,'Payment detail'!$C$6:$C$434,$B18,'Payment detail'!$A$6:$A$434,"Sep 2026")</f>
        <v>916.5</v>
      </c>
      <c r="G18" s="26" t="n">
        <f>SUMIF($B$42:$B$42,$B18,$D$42:$D$42)</f>
        <v>0</v>
      </c>
      <c r="H18" s="26" t="n">
        <f>SUM(E18:G18)</f>
        <v>1076.5</v>
      </c>
      <c r="I18" s="26" t="n">
        <f>D18+H18</f>
        <v>21611.699999999997</v>
      </c>
      <c r="J18" s="30" t="n">
        <f>H18/D18</f>
        <v>0.0524221823990027</v>
      </c>
      <c r="K18" s="27" t="n">
        <v>9</v>
      </c>
      <c r="L18" s="2"/>
      <c r="M18" s="31" t="str">
        <v>Payment detail</v>
      </c>
      <c r="N18" s="31" t="str">
        <v>Register p. 5</v>
      </c>
      <c r="O18" s="31" t="str">
        <v>Packet p. 66</v>
      </c>
    </row>
    <row r="19" ht="29" customHeight="1">
      <c r="A19" s="18" t="n">
        <f>1+COUNTIFS($I$9:$I$27,"&gt;"&amp;I19)</f>
        <v>11</v>
      </c>
      <c r="B19" s="14" t="str">
        <v>Kozloff Stoudt</v>
      </c>
      <c r="C19" s="20" t="str">
        <v>Legal</v>
      </c>
      <c r="D19" s="24" t="n">
        <f>SUMIFS('Payment detail'!$K$6:$K$434,'Payment detail'!$C$6:$C$434,$B19,'Payment detail'!$A$6:$A$434,"Jan-Jul 2026")</f>
        <v>15575.01</v>
      </c>
      <c r="E19" s="24" t="n">
        <f>SUMIFS('Payment detail'!$K$6:$K$434,'Payment detail'!$C$6:$C$434,$B19,'Payment detail'!$A$6:$A$434,"Aug 2026")</f>
        <v>0</v>
      </c>
      <c r="F19" s="24" t="n">
        <f>SUMIFS('Payment detail'!$K$6:$K$434,'Payment detail'!$C$6:$C$434,$B19,'Payment detail'!$A$6:$A$434,"Sep 2026")</f>
        <v>4699.22</v>
      </c>
      <c r="G19" s="24" t="n">
        <f>SUMIF($B$42:$B$42,$B19,$D$42:$D$42)</f>
        <v>0</v>
      </c>
      <c r="H19" s="24" t="n">
        <f>SUM(E19:G19)</f>
        <v>4699.22</v>
      </c>
      <c r="I19" s="24" t="n">
        <f>D19+H19</f>
        <v>20274.23</v>
      </c>
      <c r="J19" s="29" t="n">
        <f>H19/D19</f>
        <v>0.30171537610569754</v>
      </c>
      <c r="K19" s="25" t="n">
        <v>11</v>
      </c>
      <c r="L19" s="2"/>
      <c r="M19" s="31" t="str">
        <v>Payment detail</v>
      </c>
      <c r="N19" s="31" t="str">
        <v>Register p. 1-5</v>
      </c>
      <c r="O19" s="31" t="str">
        <v>Packet p. 67</v>
      </c>
    </row>
    <row r="20" ht="29" customHeight="1">
      <c r="A20" s="19" t="n">
        <f>1+COUNTIFS($I$9:$I$27,"&gt;"&amp;I20)</f>
        <v>12</v>
      </c>
      <c r="B20" s="2" t="str">
        <v>Salzmann Hughes</v>
      </c>
      <c r="C20" s="5" t="str">
        <v>Legal</v>
      </c>
      <c r="D20" s="26" t="n">
        <f>SUMIFS('Payment detail'!$K$6:$K$434,'Payment detail'!$C$6:$C$434,$B20,'Payment detail'!$A$6:$A$434,"Jan-Jul 2026")</f>
        <v>2990</v>
      </c>
      <c r="E20" s="26" t="n">
        <f>SUMIFS('Payment detail'!$K$6:$K$434,'Payment detail'!$C$6:$C$434,$B20,'Payment detail'!$A$6:$A$434,"Aug 2026")</f>
        <v>3787.5</v>
      </c>
      <c r="F20" s="26" t="n">
        <f>SUMIFS('Payment detail'!$K$6:$K$434,'Payment detail'!$C$6:$C$434,$B20,'Payment detail'!$A$6:$A$434,"Sep 2026")</f>
        <v>9350</v>
      </c>
      <c r="G20" s="26" t="n">
        <f>SUMIF($B$42:$B$42,$B20,$D$42:$D$42)</f>
        <v>0</v>
      </c>
      <c r="H20" s="26" t="n">
        <f>SUM(E20:G20)</f>
        <v>13137.5</v>
      </c>
      <c r="I20" s="26" t="n">
        <f>D20+H20</f>
        <v>16127.5</v>
      </c>
      <c r="J20" s="30" t="n">
        <f>H20/D20</f>
        <v>4.3938127090301</v>
      </c>
      <c r="K20" s="27" t="n">
        <v>15</v>
      </c>
      <c r="L20" s="2"/>
      <c r="M20" s="31" t="str">
        <v>Payment detail</v>
      </c>
      <c r="N20" s="31" t="str">
        <v>Register p. 2</v>
      </c>
      <c r="O20" s="31" t="str">
        <v>Packet p. 71</v>
      </c>
    </row>
    <row r="21" ht="29" customHeight="1">
      <c r="A21" s="18" t="n">
        <f>1+COUNTIFS($I$9:$I$27,"&gt;"&amp;I21)</f>
        <v>13</v>
      </c>
      <c r="B21" s="14" t="str">
        <v>Eckert Seamans</v>
      </c>
      <c r="C21" s="20" t="str">
        <v>Legal</v>
      </c>
      <c r="D21" s="24" t="n">
        <f>SUMIFS('Payment detail'!$K$6:$K$434,'Payment detail'!$C$6:$C$434,$B21,'Payment detail'!$A$6:$A$434,"Jan-Jul 2026")</f>
        <v>12310.18</v>
      </c>
      <c r="E21" s="24" t="n">
        <f>SUMIFS('Payment detail'!$K$6:$K$434,'Payment detail'!$C$6:$C$434,$B21,'Payment detail'!$A$6:$A$434,"Aug 2026")</f>
        <v>957</v>
      </c>
      <c r="F21" s="24" t="n">
        <f>SUMIFS('Payment detail'!$K$6:$K$434,'Payment detail'!$C$6:$C$434,$B21,'Payment detail'!$A$6:$A$434,"Sep 2026")</f>
        <v>0</v>
      </c>
      <c r="G21" s="24" t="n">
        <f>SUMIF($B$42:$B$42,$B21,$D$42:$D$42)</f>
        <v>0</v>
      </c>
      <c r="H21" s="24" t="n">
        <f>SUM(E21:G21)</f>
        <v>957</v>
      </c>
      <c r="I21" s="24" t="n">
        <f>D21+H21</f>
        <v>13267.18</v>
      </c>
      <c r="J21" s="29" t="n">
        <f>H21/D21</f>
        <v>0.07774053669402071</v>
      </c>
      <c r="K21" s="25" t="n">
        <v>12</v>
      </c>
      <c r="L21" s="2"/>
      <c r="M21" s="31" t="str">
        <v>Payment detail</v>
      </c>
      <c r="N21" s="31" t="str">
        <v>Register p. 5</v>
      </c>
      <c r="O21" s="31" t="str">
        <v>Packet p. 62-74</v>
      </c>
    </row>
    <row r="22" ht="29" customHeight="1">
      <c r="A22" s="19" t="n">
        <f>1+COUNTIFS($I$9:$I$27,"&gt;"&amp;I22)</f>
        <v>14</v>
      </c>
      <c r="B22" s="2" t="str">
        <v>Suzy Rae Design</v>
      </c>
      <c r="C22" s="5" t="str">
        <v>Design / public communications</v>
      </c>
      <c r="D22" s="26" t="n">
        <f>SUMIFS('Payment detail'!$K$6:$K$434,'Payment detail'!$C$6:$C$434,$B22,'Payment detail'!$A$6:$A$434,"Jan-Jul 2026")</f>
        <v>4248.75</v>
      </c>
      <c r="E22" s="26" t="n">
        <f>SUMIFS('Payment detail'!$K$6:$K$434,'Payment detail'!$C$6:$C$434,$B22,'Payment detail'!$A$6:$A$434,"Aug 2026")</f>
        <v>2460</v>
      </c>
      <c r="F22" s="26" t="n">
        <f>SUMIFS('Payment detail'!$K$6:$K$434,'Payment detail'!$C$6:$C$434,$B22,'Payment detail'!$A$6:$A$434,"Sep 2026")</f>
        <v>775</v>
      </c>
      <c r="G22" s="26" t="n">
        <f>SUMIF($B$42:$B$42,$B22,$D$42:$D$42)</f>
        <v>0</v>
      </c>
      <c r="H22" s="26" t="n">
        <f>SUM(E22:G22)</f>
        <v>3235</v>
      </c>
      <c r="I22" s="26" t="n">
        <f>D22+H22</f>
        <v>7483.75</v>
      </c>
      <c r="J22" s="30" t="n">
        <f>H22/D22</f>
        <v>0.7614004118858487</v>
      </c>
      <c r="K22" s="27" t="str">
        <v>Not shown</v>
      </c>
      <c r="L22" s="2"/>
      <c r="M22" s="31" t="str">
        <v>Payment detail</v>
      </c>
      <c r="N22" s="31" t="str">
        <v>Register p. 2</v>
      </c>
      <c r="O22" s="31" t="str">
        <v>Packet p. 72</v>
      </c>
    </row>
    <row r="23" ht="29" customHeight="1">
      <c r="A23" s="18" t="n">
        <f>1+COUNTIFS($I$9:$I$27,"&gt;"&amp;I23)</f>
        <v>15</v>
      </c>
      <c r="B23" s="14" t="str">
        <v>Alyssa Lindahl, PsyD</v>
      </c>
      <c r="C23" s="20" t="str">
        <v>Occupational fitness group sessions</v>
      </c>
      <c r="D23" s="24" t="n">
        <f>SUMIFS('Payment detail'!$K$6:$K$434,'Payment detail'!$C$6:$C$434,$B23,'Payment detail'!$A$6:$A$434,"Jan-Jul 2026")</f>
        <v>5550</v>
      </c>
      <c r="E23" s="24" t="n">
        <f>SUMIFS('Payment detail'!$K$6:$K$434,'Payment detail'!$C$6:$C$434,$B23,'Payment detail'!$A$6:$A$434,"Aug 2026")</f>
        <v>0</v>
      </c>
      <c r="F23" s="24" t="n">
        <f>SUMIFS('Payment detail'!$K$6:$K$434,'Payment detail'!$C$6:$C$434,$B23,'Payment detail'!$A$6:$A$434,"Sep 2026")</f>
        <v>0</v>
      </c>
      <c r="G23" s="24" t="n">
        <f>SUMIF($B$42:$B$42,$B23,$D$42:$D$42)</f>
        <v>0</v>
      </c>
      <c r="H23" s="24" t="n">
        <f>SUM(E23:G23)</f>
        <v>0</v>
      </c>
      <c r="I23" s="24" t="n">
        <f>D23+H23</f>
        <v>5550</v>
      </c>
      <c r="J23" s="29" t="n">
        <f>H23/D23</f>
        <v>0</v>
      </c>
      <c r="K23" s="25" t="str">
        <v>Not shown</v>
      </c>
      <c r="L23" s="2"/>
      <c r="M23" s="31" t="str">
        <v>Payment detail</v>
      </c>
      <c r="N23" s="31" t="str">
        <v>Register p. 1-5</v>
      </c>
      <c r="O23" s="31" t="str">
        <v>Packet p. 62-74</v>
      </c>
    </row>
    <row r="24" ht="29" customHeight="1">
      <c r="A24" s="32" t="n">
        <f>1+COUNTIFS($I$9:$I$27,"&gt;"&amp;I24)</f>
        <v>16</v>
      </c>
      <c r="B24" s="33" t="str">
        <v>C.S. Davidson</v>
      </c>
      <c r="C24" s="34" t="str">
        <v>Professional consulting</v>
      </c>
      <c r="D24" s="35" t="n">
        <f>SUMIFS('Payment detail'!$K$6:$K$434,'Payment detail'!$C$6:$C$434,$B24,'Payment detail'!$A$6:$A$434,"Jan-Jul 2026")</f>
        <v>4250</v>
      </c>
      <c r="E24" s="35" t="n">
        <f>SUMIFS('Payment detail'!$K$6:$K$434,'Payment detail'!$C$6:$C$434,$B24,'Payment detail'!$A$6:$A$434,"Aug 2026")</f>
        <v>0</v>
      </c>
      <c r="F24" s="35" t="n">
        <f>SUMIFS('Payment detail'!$K$6:$K$434,'Payment detail'!$C$6:$C$434,$B24,'Payment detail'!$A$6:$A$434,"Sep 2026")</f>
        <v>0</v>
      </c>
      <c r="G24" s="35" t="n">
        <f>SUMIF($B$42:$B$42,$B24,$D$42:$D$42)</f>
        <v>0</v>
      </c>
      <c r="H24" s="35" t="n">
        <f>SUM(E24:G24)</f>
        <v>0</v>
      </c>
      <c r="I24" s="35" t="n">
        <f>D24+H24</f>
        <v>4250</v>
      </c>
      <c r="J24" s="36" t="n">
        <f>H24/D24</f>
        <v>0</v>
      </c>
      <c r="K24" s="37" t="n">
        <v>13</v>
      </c>
      <c r="L24" s="2"/>
      <c r="M24" s="31" t="str">
        <v>Payment detail</v>
      </c>
      <c r="N24" s="31" t="str">
        <v>Register p. 1-5</v>
      </c>
      <c r="O24" s="31" t="str">
        <v>Packet p. 62-74</v>
      </c>
    </row>
    <row r="25" ht="29" customHeight="1">
      <c r="A25" s="18" t="n">
        <f>1+COUNTIFS($I$9:$I$27,"&gt;"&amp;I25)</f>
        <v>17</v>
      </c>
      <c r="B25" s="17" t="str">
        <v>Shultz Forest Management</v>
      </c>
      <c r="C25" s="21" t="str">
        <v>Forest management</v>
      </c>
      <c r="D25" s="24" t="n">
        <f>SUMIFS('Payment detail'!$K$6:$K$434,'Payment detail'!$C$6:$C$434,$B25,'Payment detail'!$A$6:$A$434,"Jan-Jul 2026")</f>
        <v>3000</v>
      </c>
      <c r="E25" s="24" t="n">
        <f>SUMIFS('Payment detail'!$K$6:$K$434,'Payment detail'!$C$6:$C$434,$B25,'Payment detail'!$A$6:$A$434,"Aug 2026")</f>
        <v>0</v>
      </c>
      <c r="F25" s="24" t="n">
        <f>SUMIFS('Payment detail'!$K$6:$K$434,'Payment detail'!$C$6:$C$434,$B25,'Payment detail'!$A$6:$A$434,"Sep 2026")</f>
        <v>0</v>
      </c>
      <c r="G25" s="24" t="n">
        <f>SUMIF($B$42:$B$42,$B25,$D$42:$D$42)</f>
        <v>0</v>
      </c>
      <c r="H25" s="24" t="n">
        <f>SUM(E25:G25)</f>
        <v>0</v>
      </c>
      <c r="I25" s="24" t="n">
        <f>D25+H25</f>
        <v>3000</v>
      </c>
      <c r="J25" s="29" t="n">
        <f>H25/D25</f>
        <v>0</v>
      </c>
      <c r="K25" s="25" t="n">
        <v>14</v>
      </c>
      <c r="L25" s="2"/>
      <c r="M25" s="31" t="str">
        <v>Payment detail</v>
      </c>
      <c r="N25" s="31" t="str">
        <v>Register p. 1-5</v>
      </c>
      <c r="O25" s="31" t="str">
        <v>Packet p. 62-74</v>
      </c>
    </row>
    <row r="26" ht="29" customHeight="1">
      <c r="A26" s="19" t="n">
        <f>1+COUNTIFS($I$9:$I$27,"&gt;"&amp;I26)</f>
        <v>18</v>
      </c>
      <c r="B26" s="16" t="str">
        <v>Entech Engineering</v>
      </c>
      <c r="C26" s="6" t="str">
        <v>Engineering</v>
      </c>
      <c r="D26" s="26" t="n">
        <f>SUMIFS('Payment detail'!$K$6:$K$434,'Payment detail'!$C$6:$C$434,$B26,'Payment detail'!$A$6:$A$434,"Jan-Jul 2026")</f>
        <v>2416.25</v>
      </c>
      <c r="E26" s="26" t="n">
        <f>SUMIFS('Payment detail'!$K$6:$K$434,'Payment detail'!$C$6:$C$434,$B26,'Payment detail'!$A$6:$A$434,"Aug 2026")</f>
        <v>0</v>
      </c>
      <c r="F26" s="26" t="n">
        <f>SUMIFS('Payment detail'!$K$6:$K$434,'Payment detail'!$C$6:$C$434,$B26,'Payment detail'!$A$6:$A$434,"Sep 2026")</f>
        <v>0</v>
      </c>
      <c r="G26" s="26" t="n">
        <f>SUMIF($B$42:$B$42,$B26,$D$42:$D$42)</f>
        <v>0</v>
      </c>
      <c r="H26" s="26" t="n">
        <f>SUM(E26:G26)</f>
        <v>0</v>
      </c>
      <c r="I26" s="26" t="n">
        <f>D26+H26</f>
        <v>2416.25</v>
      </c>
      <c r="J26" s="30" t="n">
        <f>H26/D26</f>
        <v>0</v>
      </c>
      <c r="K26" s="27" t="str">
        <v>Not shown</v>
      </c>
      <c r="L26" s="2"/>
      <c r="M26" s="31" t="str">
        <v>Payment detail</v>
      </c>
      <c r="N26" s="31" t="str">
        <v>Register p. 1-5</v>
      </c>
      <c r="O26" s="31" t="str">
        <v>Packet p. 62-74</v>
      </c>
    </row>
    <row r="27" ht="29" customHeight="1">
      <c r="A27" s="18" t="n">
        <f>1+COUNTIFS($I$9:$I$27,"&gt;"&amp;I27)</f>
        <v>19</v>
      </c>
      <c r="B27" s="17" t="str">
        <v>Johnson Environmental Engineering</v>
      </c>
      <c r="C27" s="21" t="str">
        <v>Engineering</v>
      </c>
      <c r="D27" s="24" t="n">
        <f>SUMIFS('Payment detail'!$K$6:$K$434,'Payment detail'!$C$6:$C$434,$B27,'Payment detail'!$A$6:$A$434,"Jan-Jul 2026")</f>
        <v>550</v>
      </c>
      <c r="E27" s="24" t="n">
        <f>SUMIFS('Payment detail'!$K$6:$K$434,'Payment detail'!$C$6:$C$434,$B27,'Payment detail'!$A$6:$A$434,"Aug 2026")</f>
        <v>0</v>
      </c>
      <c r="F27" s="24" t="n">
        <f>SUMIFS('Payment detail'!$K$6:$K$434,'Payment detail'!$C$6:$C$434,$B27,'Payment detail'!$A$6:$A$434,"Sep 2026")</f>
        <v>0</v>
      </c>
      <c r="G27" s="24" t="n">
        <f>SUMIF($B$42:$B$42,$B27,$D$42:$D$42)</f>
        <v>0</v>
      </c>
      <c r="H27" s="24" t="n">
        <f>SUM(E27:G27)</f>
        <v>0</v>
      </c>
      <c r="I27" s="24" t="n">
        <f>D27+H27</f>
        <v>550</v>
      </c>
      <c r="J27" s="29" t="n">
        <f>H27/D27</f>
        <v>0</v>
      </c>
      <c r="K27" s="25" t="str">
        <v>Not shown</v>
      </c>
      <c r="L27" s="2"/>
      <c r="M27" s="31" t="str">
        <v>Payment detail</v>
      </c>
      <c r="N27" s="31" t="str">
        <v>Register p. 1-5</v>
      </c>
      <c r="O27" s="31" t="str">
        <v>Packet p. 62-74</v>
      </c>
    </row>
    <row r="28" ht="21" customHeight="1">
      <c r="A28" s="2"/>
      <c r="B28" s="2"/>
      <c r="C28" s="2"/>
      <c r="D28" s="26"/>
      <c r="E28" s="26"/>
      <c r="F28" s="26"/>
      <c r="G28" s="26"/>
      <c r="H28" s="26"/>
      <c r="I28" s="26"/>
      <c r="J28" s="30"/>
      <c r="K28" s="27"/>
      <c r="L28" s="2"/>
      <c r="M28" s="2"/>
      <c r="N28" s="2"/>
      <c r="O28" s="2"/>
    </row>
    <row r="29" ht="21" customHeight="1">
      <c r="A29" s="39"/>
      <c r="B29" s="39" t="str">
        <v>Current top 15</v>
      </c>
      <c r="C29" s="39"/>
      <c r="D29" s="40" t="n">
        <f>SUM(D9,D10,D11,D12,D13,D14,D15,D16,D17,D18,D19,D20,D21,D22,D23)</f>
        <v>823290.61</v>
      </c>
      <c r="E29" s="40" t="n">
        <f>SUM(E9,E10,E11,E12,E13,E14,E15,E16,E17,E18,E19,E20,E21,E22,E23)</f>
        <v>150779.99</v>
      </c>
      <c r="F29" s="40" t="n">
        <f>SUM(F9,F10,F11,F12,F13,F14,F15,F16,F17,F18,F19,F20,F21,F22,F23)</f>
        <v>192703.21</v>
      </c>
      <c r="G29" s="40" t="n">
        <f>SUM(G9,G10,G11,G12,G13,G14,G15,G16,G17,G18,G19,G20,G21,G22,G23)</f>
        <v>-48372.91</v>
      </c>
      <c r="H29" s="40" t="n">
        <f>SUM(H9,H10,H11,H12,H13,H14,H15,H16,H17,H18,H19,H20,H21,H22,H23)</f>
        <v>295110.29</v>
      </c>
      <c r="I29" s="40" t="n">
        <f>SUM(I9,I10,I11,I12,I13,I14,I15,I16,I17,I18,I19,I20,I21,I22,I23)</f>
        <v>1118400.9</v>
      </c>
      <c r="J29" s="41" t="n">
        <f>H29/D29</f>
        <v>0.35845215093610744</v>
      </c>
      <c r="K29" s="42"/>
      <c r="L29" s="2"/>
      <c r="M29" s="2"/>
      <c r="N29" s="2"/>
      <c r="O29" s="2"/>
    </row>
    <row r="30" ht="21" customHeight="1">
      <c r="A30" s="39"/>
      <c r="B30" s="39" t="str">
        <v>Original displayed 15</v>
      </c>
      <c r="C30" s="39"/>
      <c r="D30" s="40" t="n">
        <f>SUM(D9,D10,D11,D12,D13,D14,D15,D16,D17,D18,D19,D20,D21,D24,D25)</f>
        <v>820741.86</v>
      </c>
      <c r="E30" s="40" t="n">
        <f>SUM(E9,E10,E11,E12,E13,E14,E15,E16,E17,E18,E19,E20,E21,E24,E25)</f>
        <v>148319.99</v>
      </c>
      <c r="F30" s="40" t="n">
        <f>SUM(F9,F10,F11,F12,F13,F14,F15,F16,F17,F18,F19,F20,F21,F24,F25)</f>
        <v>191928.21</v>
      </c>
      <c r="G30" s="40" t="n">
        <f>SUM(G9,G10,G11,G12,G13,G14,G15,G16,G17,G18,G19,G20,G21,G24,G25)</f>
        <v>-48372.91</v>
      </c>
      <c r="H30" s="40" t="n">
        <f>SUM(H9,H10,H11,H12,H13,H14,H15,H16,H17,H18,H19,H20,H21,H24,H25)</f>
        <v>291875.29</v>
      </c>
      <c r="I30" s="40" t="n">
        <f>SUM(I9,I10,I11,I12,I13,I14,I15,I16,I17,I18,I19,I20,I21,I24,I25)</f>
        <v>1112617.15</v>
      </c>
      <c r="J30" s="41" t="n">
        <f>H30/D30</f>
        <v>0.35562374020986326</v>
      </c>
      <c r="K30" s="42"/>
      <c r="L30" s="2"/>
      <c r="M30" s="2"/>
      <c r="N30" s="2"/>
      <c r="O30" s="2"/>
    </row>
    <row r="31" ht="21" customHeight="1">
      <c r="A31" s="39"/>
      <c r="B31" s="39" t="str">
        <v>Original headline 17</v>
      </c>
      <c r="C31" s="39"/>
      <c r="D31" s="40" t="n">
        <f>SUM(D9,D10,D11,D12,D13,D14,D15,D16,D17,D18,D19,D20,D21,D24,D25,D26,D27)</f>
        <v>823708.11</v>
      </c>
      <c r="E31" s="40" t="n">
        <f>SUM(E9,E10,E11,E12,E13,E14,E15,E16,E17,E18,E19,E20,E21,E24,E25,E26,E27)</f>
        <v>148319.99</v>
      </c>
      <c r="F31" s="40" t="n">
        <f>SUM(F9,F10,F11,F12,F13,F14,F15,F16,F17,F18,F19,F20,F21,F24,F25,F26,F27)</f>
        <v>191928.21</v>
      </c>
      <c r="G31" s="40" t="n">
        <f>SUM(G9,G10,G11,G12,G13,G14,G15,G16,G17,G18,G19,G20,G21,G24,G25,G26,G27)</f>
        <v>-48372.91</v>
      </c>
      <c r="H31" s="40" t="n">
        <f>SUM(H9,H10,H11,H12,H13,H14,H15,H16,H17,H18,H19,H20,H21,H24,H25,H26,H27)</f>
        <v>291875.29</v>
      </c>
      <c r="I31" s="40" t="n">
        <f>SUM(I9,I10,I11,I12,I13,I14,I15,I16,I17,I18,I19,I20,I21,I24,I25,I26,I27)</f>
        <v>1115583.4</v>
      </c>
      <c r="J31" s="41" t="n">
        <f>H31/D31</f>
        <v>0.3543431058363623</v>
      </c>
      <c r="K31" s="42"/>
      <c r="L31" s="2"/>
      <c r="M31" s="2"/>
      <c r="N31" s="2"/>
      <c r="O31" s="2"/>
    </row>
    <row r="32" ht="21" customHeight="1">
      <c r="A32" s="39"/>
      <c r="B32" s="39" t="str">
        <v>All 19 selected providers</v>
      </c>
      <c r="C32" s="39"/>
      <c r="D32" s="40" t="n">
        <f>SUM(D9,D10,D11,D12,D13,D14,D15,D16,D17,D18,D19,D20,D21,D22,D23,D24,D25,D26,D27)</f>
        <v>833506.86</v>
      </c>
      <c r="E32" s="40" t="n">
        <f>SUM(E9,E10,E11,E12,E13,E14,E15,E16,E17,E18,E19,E20,E21,E22,E23,E24,E25,E26,E27)</f>
        <v>150779.99</v>
      </c>
      <c r="F32" s="40" t="n">
        <f>SUM(F9,F10,F11,F12,F13,F14,F15,F16,F17,F18,F19,F20,F21,F22,F23,F24,F25,F26,F27)</f>
        <v>192703.21</v>
      </c>
      <c r="G32" s="40" t="n">
        <f>SUM(G9,G10,G11,G12,G13,G14,G15,G16,G17,G18,G19,G20,G21,G22,G23,G24,G25,G26,G27)</f>
        <v>-48372.91</v>
      </c>
      <c r="H32" s="40" t="n">
        <f>SUM(H9,H10,H11,H12,H13,H14,H15,H16,H17,H18,H19,H20,H21,H22,H23,H24,H25,H26,H27)</f>
        <v>295110.29</v>
      </c>
      <c r="I32" s="40" t="n">
        <f>SUM(I9,I10,I11,I12,I13,I14,I15,I16,I17,I18,I19,I20,I21,I22,I23,I24,I25,I26,I27)</f>
        <v>1128617.15</v>
      </c>
      <c r="J32" s="41" t="n">
        <f>H32/D32</f>
        <v>0.35405862166509344</v>
      </c>
      <c r="K32" s="42"/>
      <c r="L32" s="2"/>
      <c r="M32" s="2"/>
      <c r="N32" s="2"/>
      <c r="O32" s="2"/>
    </row>
    <row r="33" ht="21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ht="38" customHeight="1">
      <c r="A34" s="2"/>
      <c r="B34" s="6" t="str">
        <v>Ranks reflect adjusted January-September payments within this selected consulting / specialist scope. Ranks 16-19 remain for reconciliation. Added / Jan-Jul compares two additional months with seven earlier months; it is not an equal-period growth rate.</v>
      </c>
      <c r="C34" s="6"/>
      <c r="D34" s="6"/>
      <c r="E34" s="6"/>
      <c r="F34" s="6"/>
      <c r="G34" s="6"/>
      <c r="H34" s="6"/>
      <c r="I34" s="6"/>
      <c r="J34" s="6"/>
      <c r="K34" s="6"/>
      <c r="L34" s="2"/>
      <c r="M34" s="2"/>
      <c r="N34" s="2"/>
      <c r="O34" s="2"/>
    </row>
    <row r="35" ht="36" customHeight="1">
      <c r="A35" s="2"/>
      <c r="B35" s="6" t="str">
        <v>Suzy Rae Design and Alyssa Lindahl had January-July payments. They are chart additions, not necessarily new engagements. Replacing Davidson and Shultz changes the selected total by $5,783.75; that is not additional period spending.</v>
      </c>
      <c r="C35" s="6"/>
      <c r="D35" s="6"/>
      <c r="E35" s="6"/>
      <c r="F35" s="6"/>
      <c r="G35" s="6"/>
      <c r="H35" s="6"/>
      <c r="I35" s="6"/>
      <c r="J35" s="6"/>
      <c r="K35" s="6"/>
      <c r="L35" s="2"/>
      <c r="M35" s="2"/>
      <c r="N35" s="2"/>
      <c r="O35" s="2"/>
    </row>
    <row r="36" ht="36" customHeight="1">
      <c r="A36" s="2"/>
      <c r="B36" s="6" t="str">
        <v>Scope excludes audits, actuarial/GASB work, managed IT, medical testing, routine operations/maintenance, construction, equipment, utilities and insurance. This is not a ranking of every Borough vendor or professional-service expense.</v>
      </c>
      <c r="C36" s="6"/>
      <c r="D36" s="6"/>
      <c r="E36" s="6"/>
      <c r="F36" s="6"/>
      <c r="G36" s="6"/>
      <c r="H36" s="6"/>
      <c r="I36" s="6"/>
      <c r="J36" s="6"/>
      <c r="K36" s="6"/>
      <c r="L36" s="2"/>
      <c r="M36" s="2"/>
      <c r="N36" s="2"/>
      <c r="O36" s="2"/>
    </row>
    <row r="37" ht="36" customHeight="1">
      <c r="A37" s="2"/>
      <c r="B37" s="6" t="str">
        <v>Eden Ratliff confirmed that the September $48,372.91 payment reissued the unreceived original: the original was voided and funds returned. The adjustment below removes one count; it does not alter the raw payment reports.</v>
      </c>
      <c r="C37" s="6"/>
      <c r="D37" s="6"/>
      <c r="E37" s="6"/>
      <c r="F37" s="6"/>
      <c r="G37" s="6"/>
      <c r="H37" s="6"/>
      <c r="I37" s="6"/>
      <c r="J37" s="6"/>
      <c r="K37" s="6"/>
      <c r="L37" s="2"/>
      <c r="M37" s="2"/>
      <c r="N37" s="2"/>
      <c r="O37" s="2"/>
    </row>
    <row r="38" ht="32" customHeight="1">
      <c r="A38" s="2"/>
      <c r="B38" s="6" t="str">
        <v>Stonehill includes $26,400 in Kate &amp; Co retainers ($13,200 in August and $13,200 in September), coded Other Professional Services. Its vendor group therefore includes services beyond management.</v>
      </c>
      <c r="C38" s="6"/>
      <c r="D38" s="6"/>
      <c r="E38" s="6"/>
      <c r="F38" s="6"/>
      <c r="G38" s="6"/>
      <c r="H38" s="6"/>
      <c r="I38" s="6"/>
      <c r="J38" s="6"/>
      <c r="K38" s="6"/>
      <c r="L38" s="2"/>
      <c r="M38" s="2"/>
      <c r="N38" s="2"/>
      <c r="O38" s="2"/>
    </row>
    <row r="39" ht="2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ht="21" customHeight="1">
      <c r="A40" s="2"/>
      <c r="B40" s="43" t="str">
        <v>Reissue adjustment — source input, applied once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ht="21" customHeight="1">
      <c r="A41" s="2"/>
      <c r="B41" s="13" t="str">
        <v>Vendor</v>
      </c>
      <c r="C41" s="13" t="str">
        <v>Period</v>
      </c>
      <c r="D41" s="13" t="str">
        <v>Adjustment</v>
      </c>
      <c r="E41" s="13" t="str">
        <v>Reason</v>
      </c>
      <c r="F41" s="13"/>
      <c r="G41" s="13"/>
      <c r="H41" s="13"/>
      <c r="I41" s="13"/>
      <c r="J41" s="13"/>
      <c r="K41" s="13"/>
      <c r="L41" s="2"/>
      <c r="M41" s="13" t="str">
        <v>Source</v>
      </c>
      <c r="N41" s="2"/>
      <c r="O41" s="2"/>
    </row>
    <row r="42" ht="44" customHeight="1">
      <c r="A42" s="2"/>
      <c r="B42" s="2" t="str">
        <v>Stonehill Ratliff</v>
      </c>
      <c r="C42" s="2" t="str">
        <v>Aug-Sep 2026</v>
      </c>
      <c r="D42" s="45" t="n">
        <v>-48372.91</v>
      </c>
      <c r="E42" s="5" t="str">
        <v>August 27 check 59820 / PO 26-02086 and September 24 ACH 59965 / PO 26-02525 represent one underlying payment. The email does not identify the exact reversal date.</v>
      </c>
      <c r="F42" s="5"/>
      <c r="G42" s="5"/>
      <c r="H42" s="5"/>
      <c r="I42" s="5"/>
      <c r="J42" s="5"/>
      <c r="K42" s="5"/>
      <c r="L42" s="2"/>
      <c r="M42" s="31" t="str">
        <v>Eden email, Oct 10</v>
      </c>
      <c r="N42" s="2"/>
      <c r="O42" s="2"/>
    </row>
    <row r="43" ht="35" customHeight="1">
      <c r="A43" s="2"/>
      <c r="B43" s="6" t="str">
        <v>The adjustment is assigned only to August-September combined. Raw monthly columns and all 429 source allocations remain intact; they cannot establish corrected month-specific cash flow.</v>
      </c>
      <c r="C43" s="6"/>
      <c r="D43" s="6"/>
      <c r="E43" s="6"/>
      <c r="F43" s="6"/>
      <c r="G43" s="6"/>
      <c r="H43" s="6"/>
      <c r="I43" s="6"/>
      <c r="J43" s="6"/>
      <c r="K43" s="6"/>
      <c r="L43" s="2"/>
      <c r="M43" s="2"/>
      <c r="N43" s="2"/>
      <c r="O43" s="2"/>
    </row>
    <row r="44" ht="21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ht="21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ht="21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ht="21" customHeight="1">
      <c r="A47" s="2"/>
      <c r="B47" s="43" t="str">
        <v>Spending groups — all 19 selected providers, with constant membership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ht="42" customHeight="1">
      <c r="A48" s="2"/>
      <c r="B48" s="13" t="str">
        <v>Vendor group</v>
      </c>
      <c r="C48" s="13" t="str"/>
      <c r="D48" s="13" t="str">
        <v>Jan-Jul reported</v>
      </c>
      <c r="E48" s="13" t="str">
        <v>Aug reported</v>
      </c>
      <c r="F48" s="13" t="str">
        <v>Sep reported</v>
      </c>
      <c r="G48" s="13" t="str">
        <v>Aug-Sep adjustment</v>
      </c>
      <c r="H48" s="13" t="str">
        <v>Added Aug-Sep adjusted</v>
      </c>
      <c r="I48" s="13" t="str">
        <v>Jan-Sep adjusted</v>
      </c>
      <c r="J48" s="2"/>
      <c r="K48" s="2"/>
      <c r="L48" s="2"/>
      <c r="M48" s="2"/>
      <c r="N48" s="2"/>
      <c r="O48" s="2"/>
    </row>
    <row r="49" ht="21" customHeight="1">
      <c r="A49" s="2"/>
      <c r="B49" s="14" t="str">
        <v>Inspection / code / zoning</v>
      </c>
      <c r="C49" s="14"/>
      <c r="D49" s="22" t="n">
        <f>SUM(D9)</f>
        <v>201500.77000000002</v>
      </c>
      <c r="E49" s="22" t="n">
        <f>SUM(E9)</f>
        <v>20563.83</v>
      </c>
      <c r="F49" s="22" t="n">
        <f>SUM(F9)</f>
        <v>22126.8</v>
      </c>
      <c r="G49" s="22" t="n">
        <f>SUM(G9)</f>
        <v>0</v>
      </c>
      <c r="H49" s="22" t="n">
        <f>SUM(H9)</f>
        <v>42690.630000000005</v>
      </c>
      <c r="I49" s="22" t="n">
        <f>SUM(I9)</f>
        <v>244191.40000000002</v>
      </c>
      <c r="J49" s="2"/>
      <c r="K49" s="2"/>
      <c r="L49" s="2"/>
      <c r="M49" s="2"/>
      <c r="N49" s="2"/>
      <c r="O49" s="2"/>
    </row>
    <row r="50" ht="21" customHeight="1">
      <c r="A50" s="2"/>
      <c r="B50" s="2" t="str">
        <v>Engineering</v>
      </c>
      <c r="C50" s="2"/>
      <c r="D50" s="7" t="n">
        <f>SUM(D10,D26,D27)</f>
        <v>184656.55999999997</v>
      </c>
      <c r="E50" s="7" t="n">
        <f>SUM(E10,E26,E27)</f>
        <v>16120.5</v>
      </c>
      <c r="F50" s="7" t="n">
        <f>SUM(F10,F26,F27)</f>
        <v>18677.42</v>
      </c>
      <c r="G50" s="7" t="n">
        <f>SUM(G10,G26,G27)</f>
        <v>0</v>
      </c>
      <c r="H50" s="7" t="n">
        <f>SUM(H10,H26,H27)</f>
        <v>34797.92</v>
      </c>
      <c r="I50" s="7" t="n">
        <f>SUM(I10,I26,I27)</f>
        <v>219454.47999999998</v>
      </c>
      <c r="J50" s="2"/>
      <c r="K50" s="2"/>
      <c r="L50" s="2"/>
      <c r="M50" s="2"/>
      <c r="N50" s="2"/>
      <c r="O50" s="2"/>
    </row>
    <row r="51" ht="21" customHeight="1">
      <c r="A51" s="2"/>
      <c r="B51" s="14" t="str">
        <v>Interim / department management group</v>
      </c>
      <c r="C51" s="14"/>
      <c r="D51" s="22" t="n">
        <f>SUM(D11,D12,D14)</f>
        <v>230211.21</v>
      </c>
      <c r="E51" s="22" t="n">
        <f>SUM(E11,E12,E14)</f>
        <v>88859.16</v>
      </c>
      <c r="F51" s="22" t="n">
        <f>SUM(F11,F12,F14)</f>
        <v>117658.27</v>
      </c>
      <c r="G51" s="22" t="n">
        <f>SUM(G11,G12,G14)</f>
        <v>-48372.91</v>
      </c>
      <c r="H51" s="22" t="n">
        <f>SUM(H11,H12,H14)</f>
        <v>158144.52</v>
      </c>
      <c r="I51" s="22" t="n">
        <f>SUM(I11,I12,I14)</f>
        <v>388355.73</v>
      </c>
      <c r="J51" s="2"/>
      <c r="K51" s="2"/>
      <c r="L51" s="2"/>
      <c r="M51" s="2"/>
      <c r="N51" s="2"/>
      <c r="O51" s="2"/>
    </row>
    <row r="52" ht="21" customHeight="1">
      <c r="A52" s="2"/>
      <c r="B52" s="2" t="str">
        <v>Legal firms</v>
      </c>
      <c r="C52" s="2"/>
      <c r="D52" s="7" t="n">
        <f>SUM(D13,D18,D19,D20,D21)</f>
        <v>131995.07</v>
      </c>
      <c r="E52" s="7" t="n">
        <f>SUM(E13,E18,E19,E20,E21)</f>
        <v>17576.5</v>
      </c>
      <c r="F52" s="7" t="n">
        <f>SUM(F13,F18,F19,F20,F21)</f>
        <v>14965.720000000001</v>
      </c>
      <c r="G52" s="7" t="n">
        <f>SUM(G13,G18,G19,G20,G21)</f>
        <v>0</v>
      </c>
      <c r="H52" s="7" t="n">
        <f>SUM(H13,H18,H19,H20,H21)</f>
        <v>32542.22</v>
      </c>
      <c r="I52" s="7" t="n">
        <f>SUM(I13,I18,I19,I20,I21)</f>
        <v>164537.29</v>
      </c>
      <c r="J52" s="2"/>
      <c r="K52" s="2"/>
      <c r="L52" s="2"/>
      <c r="M52" s="2"/>
      <c r="N52" s="2"/>
      <c r="O52" s="2"/>
    </row>
    <row r="53" ht="21" customHeight="1">
      <c r="A53" s="2"/>
      <c r="B53" s="14" t="str">
        <v>Economic development / lobbying</v>
      </c>
      <c r="C53" s="14"/>
      <c r="D53" s="22" t="n">
        <f>SUM(D15,D16)</f>
        <v>49300</v>
      </c>
      <c r="E53" s="22" t="n">
        <f>SUM(E15,E16)</f>
        <v>4150</v>
      </c>
      <c r="F53" s="22" t="n">
        <f>SUM(F15,F16)</f>
        <v>14500</v>
      </c>
      <c r="G53" s="22" t="n">
        <f>SUM(G15,G16)</f>
        <v>0</v>
      </c>
      <c r="H53" s="22" t="n">
        <f>SUM(H15,H16)</f>
        <v>18650</v>
      </c>
      <c r="I53" s="22" t="n">
        <f>SUM(I15,I16)</f>
        <v>67950</v>
      </c>
      <c r="J53" s="2"/>
      <c r="K53" s="2"/>
      <c r="L53" s="2"/>
      <c r="M53" s="2"/>
      <c r="N53" s="2"/>
      <c r="O53" s="2"/>
    </row>
    <row r="54" ht="21" customHeight="1">
      <c r="A54" s="2"/>
      <c r="B54" s="2" t="str">
        <v>Wellness program</v>
      </c>
      <c r="C54" s="2"/>
      <c r="D54" s="7" t="n">
        <f>SUM(D17,D23)</f>
        <v>24344.5</v>
      </c>
      <c r="E54" s="7" t="n">
        <f>SUM(E17,E23)</f>
        <v>1050</v>
      </c>
      <c r="F54" s="7" t="n">
        <f>SUM(F17,F23)</f>
        <v>4000</v>
      </c>
      <c r="G54" s="7" t="n">
        <f>SUM(G17,G23)</f>
        <v>0</v>
      </c>
      <c r="H54" s="7" t="n">
        <f>SUM(H17,H23)</f>
        <v>5050</v>
      </c>
      <c r="I54" s="7" t="n">
        <f>SUM(I17,I23)</f>
        <v>29394.5</v>
      </c>
      <c r="J54" s="2"/>
      <c r="K54" s="2"/>
      <c r="L54" s="2"/>
      <c r="M54" s="2"/>
      <c r="N54" s="2"/>
      <c r="O54" s="2"/>
    </row>
    <row r="55" ht="21" customHeight="1">
      <c r="A55" s="2"/>
      <c r="B55" s="14" t="str">
        <v>Program / forest consulting</v>
      </c>
      <c r="C55" s="14"/>
      <c r="D55" s="22" t="n">
        <f>SUM(D24,D25)</f>
        <v>7250</v>
      </c>
      <c r="E55" s="22" t="n">
        <f>SUM(E24,E25)</f>
        <v>0</v>
      </c>
      <c r="F55" s="22" t="n">
        <f>SUM(F24,F25)</f>
        <v>0</v>
      </c>
      <c r="G55" s="22" t="n">
        <f>SUM(G24,G25)</f>
        <v>0</v>
      </c>
      <c r="H55" s="22" t="n">
        <f>SUM(H24,H25)</f>
        <v>0</v>
      </c>
      <c r="I55" s="22" t="n">
        <f>SUM(I24,I25)</f>
        <v>7250</v>
      </c>
      <c r="J55" s="2"/>
      <c r="K55" s="2"/>
      <c r="L55" s="2"/>
      <c r="M55" s="2"/>
      <c r="N55" s="2"/>
      <c r="O55" s="2"/>
    </row>
    <row r="56" ht="21" customHeight="1">
      <c r="A56" s="2"/>
      <c r="B56" s="2" t="str">
        <v>Design / public communications</v>
      </c>
      <c r="C56" s="2"/>
      <c r="D56" s="7" t="n">
        <f>SUM(D22)</f>
        <v>4248.75</v>
      </c>
      <c r="E56" s="7" t="n">
        <f>SUM(E22)</f>
        <v>2460</v>
      </c>
      <c r="F56" s="7" t="n">
        <f>SUM(F22)</f>
        <v>775</v>
      </c>
      <c r="G56" s="7" t="n">
        <f>SUM(G22)</f>
        <v>0</v>
      </c>
      <c r="H56" s="7" t="n">
        <f>SUM(H22)</f>
        <v>3235</v>
      </c>
      <c r="I56" s="7" t="n">
        <f>SUM(I22)</f>
        <v>7483.75</v>
      </c>
      <c r="J56" s="2"/>
      <c r="K56" s="2"/>
      <c r="L56" s="2"/>
      <c r="M56" s="2"/>
      <c r="N56" s="2"/>
      <c r="O56" s="2"/>
    </row>
    <row r="57" ht="21" customHeight="1">
      <c r="A57" s="2"/>
      <c r="B57" s="39" t="str">
        <v>Total — all 19 selected providers</v>
      </c>
      <c r="C57" s="39"/>
      <c r="D57" s="46" t="n">
        <f>SUM(D49:D56)</f>
        <v>833506.8599999999</v>
      </c>
      <c r="E57" s="46" t="n">
        <f>SUM(E49:E56)</f>
        <v>150779.99</v>
      </c>
      <c r="F57" s="46" t="n">
        <f>SUM(F49:F56)</f>
        <v>192703.21</v>
      </c>
      <c r="G57" s="46" t="n">
        <f>SUM(G49:G56)</f>
        <v>-48372.91</v>
      </c>
      <c r="H57" s="46" t="n">
        <f>SUM(H49:H56)</f>
        <v>295110.29000000004</v>
      </c>
      <c r="I57" s="46" t="n">
        <f>SUM(I49:I56)</f>
        <v>1128617.15</v>
      </c>
      <c r="J57" s="2"/>
      <c r="K57" s="2"/>
      <c r="L57" s="2"/>
      <c r="M57" s="2"/>
      <c r="N57" s="2"/>
      <c r="O57" s="2"/>
    </row>
    <row r="58" ht="2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ht="35" customHeight="1">
      <c r="A59" s="2"/>
      <c r="B59" s="6" t="str">
        <v>Categories retain the original seven vendor groups and add design/public communications. Membership is constant across periods and includes all 19 providers, rather than only the current 15. These are not expense-account totals.</v>
      </c>
      <c r="C59" s="6"/>
      <c r="D59" s="6"/>
      <c r="E59" s="6"/>
      <c r="F59" s="6"/>
      <c r="G59" s="6"/>
      <c r="H59" s="6"/>
      <c r="I59" s="6"/>
      <c r="J59" s="6"/>
      <c r="K59" s="6"/>
      <c r="L59" s="2"/>
      <c r="M59" s="2"/>
      <c r="N59" s="2"/>
      <c r="O59" s="2"/>
    </row>
    <row r="60" ht="21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ht="21" customHeight="1">
      <c r="A61" s="2"/>
      <c r="B61" s="43" t="str">
        <v>Source records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ht="21" customHeight="1">
      <c r="A62" s="2"/>
      <c r="B62" s="13" t="str">
        <v>Source ID</v>
      </c>
      <c r="C62" s="13" t="str">
        <v>Source record</v>
      </c>
      <c r="D62" s="13" t="str">
        <v>Open original</v>
      </c>
      <c r="E62" s="13" t="str">
        <v>PDF pages</v>
      </c>
      <c r="F62" s="13" t="str">
        <v>ZIP member</v>
      </c>
      <c r="G62" s="2"/>
      <c r="H62" s="2"/>
      <c r="I62" s="2"/>
      <c r="J62" s="2"/>
      <c r="K62" s="2"/>
      <c r="L62" s="2"/>
      <c r="M62" s="2"/>
      <c r="N62" s="2"/>
      <c r="O62" s="2"/>
    </row>
    <row r="63" ht="21" customHeight="1">
      <c r="A63" s="2"/>
      <c r="B63" s="2" t="str">
        <v>FIN-202601-05</v>
      </c>
      <c r="C63" s="2" t="str">
        <v>2026-01 check register</v>
      </c>
      <c r="D63" s="31" t="str">
        <v>Open source</v>
      </c>
      <c r="E63" s="2" t="n">
        <v>44</v>
      </c>
      <c r="F63" s="2" t="str"/>
      <c r="G63" s="2"/>
      <c r="H63" s="2"/>
      <c r="I63" s="2"/>
      <c r="J63" s="2"/>
      <c r="K63" s="2"/>
      <c r="L63" s="2"/>
      <c r="M63" s="2"/>
      <c r="N63" s="2"/>
      <c r="O63" s="2"/>
    </row>
    <row r="64" ht="21" customHeight="1">
      <c r="A64" s="2"/>
      <c r="B64" s="2" t="str">
        <v>FIN-202602-07</v>
      </c>
      <c r="C64" s="2" t="str">
        <v>2026-02 check register</v>
      </c>
      <c r="D64" s="31" t="str">
        <v>Open source</v>
      </c>
      <c r="E64" s="2" t="n">
        <v>4</v>
      </c>
      <c r="F64" s="2" t="str">
        <v>202602-BOW_Finances/RTK Jadic 4. Check Register Feb 2026.pdf</v>
      </c>
      <c r="G64" s="2"/>
      <c r="H64" s="2"/>
      <c r="I64" s="2"/>
      <c r="J64" s="2"/>
      <c r="K64" s="2"/>
      <c r="L64" s="2"/>
      <c r="M64" s="2"/>
      <c r="N64" s="2"/>
      <c r="O64" s="2"/>
    </row>
    <row r="65" ht="21" customHeight="1">
      <c r="A65" s="2"/>
      <c r="B65" s="2" t="str">
        <v>FIN-202603-06</v>
      </c>
      <c r="C65" s="2" t="str">
        <v>2026-03 check register</v>
      </c>
      <c r="D65" s="31" t="str">
        <v>Open source</v>
      </c>
      <c r="E65" s="2" t="n">
        <v>4</v>
      </c>
      <c r="F65" s="2" t="str">
        <v>March Check Register.pdf</v>
      </c>
      <c r="G65" s="2"/>
      <c r="H65" s="2"/>
      <c r="I65" s="2"/>
      <c r="J65" s="2"/>
      <c r="K65" s="2"/>
      <c r="L65" s="2"/>
      <c r="M65" s="2"/>
      <c r="N65" s="2"/>
      <c r="O65" s="2"/>
    </row>
    <row r="66" ht="21" customHeight="1">
      <c r="A66" s="2"/>
      <c r="B66" s="2" t="str">
        <v>FIN-202604-04</v>
      </c>
      <c r="C66" s="2" t="str">
        <v>2026-04 check register</v>
      </c>
      <c r="D66" s="31" t="str">
        <v>Open source</v>
      </c>
      <c r="E66" s="2" t="n">
        <v>5</v>
      </c>
      <c r="F66" s="2" t="str">
        <v>April Check Register.pdf</v>
      </c>
      <c r="G66" s="2"/>
      <c r="H66" s="2"/>
      <c r="I66" s="2"/>
      <c r="J66" s="2"/>
      <c r="K66" s="2"/>
      <c r="L66" s="2"/>
      <c r="M66" s="2"/>
      <c r="N66" s="2"/>
      <c r="O66" s="2"/>
    </row>
    <row r="67" ht="21" customHeight="1">
      <c r="A67" s="2"/>
      <c r="B67" s="2" t="str">
        <v>FIN-202605-06</v>
      </c>
      <c r="C67" s="2" t="str">
        <v>2026-05 check register</v>
      </c>
      <c r="D67" s="31" t="str">
        <v>Open source</v>
      </c>
      <c r="E67" s="2" t="n">
        <v>4</v>
      </c>
      <c r="F67" s="2" t="str">
        <v>May Check Register.pdf</v>
      </c>
      <c r="G67" s="2"/>
      <c r="H67" s="2"/>
      <c r="I67" s="2"/>
      <c r="J67" s="2"/>
      <c r="K67" s="2"/>
      <c r="L67" s="2"/>
      <c r="M67" s="2"/>
      <c r="N67" s="2"/>
      <c r="O67" s="2"/>
    </row>
    <row r="68" ht="21" customHeight="1">
      <c r="A68" s="2"/>
      <c r="B68" s="2" t="str">
        <v>FIN-202606-03</v>
      </c>
      <c r="C68" s="2" t="str">
        <v>2026-06 check register</v>
      </c>
      <c r="D68" s="31" t="str">
        <v>Open source</v>
      </c>
      <c r="E68" s="2" t="n">
        <v>4</v>
      </c>
      <c r="F68" s="2" t="str"/>
      <c r="G68" s="2"/>
      <c r="H68" s="2"/>
      <c r="I68" s="2"/>
      <c r="J68" s="2"/>
      <c r="K68" s="2"/>
      <c r="L68" s="2"/>
      <c r="M68" s="2"/>
      <c r="N68" s="2"/>
      <c r="O68" s="2"/>
    </row>
    <row r="69" ht="21" customHeight="1">
      <c r="A69" s="2"/>
      <c r="B69" s="2" t="str">
        <v>FIN-202607-03</v>
      </c>
      <c r="C69" s="2" t="str">
        <v>2026-07 check register</v>
      </c>
      <c r="D69" s="31" t="str">
        <v>Open source</v>
      </c>
      <c r="E69" s="2" t="n">
        <v>5</v>
      </c>
      <c r="F69" s="2" t="str"/>
      <c r="G69" s="2"/>
      <c r="H69" s="2"/>
      <c r="I69" s="2"/>
      <c r="J69" s="2"/>
      <c r="K69" s="2"/>
      <c r="L69" s="2"/>
      <c r="M69" s="2"/>
      <c r="N69" s="2"/>
      <c r="O69" s="2"/>
    </row>
    <row r="70" ht="21" customHeight="1">
      <c r="A70" s="2"/>
      <c r="B70" s="2" t="str">
        <v>AUG</v>
      </c>
      <c r="C70" s="2" t="str">
        <v>August 2026 check register</v>
      </c>
      <c r="D70" s="31" t="str">
        <v>Open source</v>
      </c>
      <c r="E70" s="2" t="n">
        <v>5</v>
      </c>
      <c r="F70" s="2" t="str"/>
      <c r="G70" s="2"/>
      <c r="H70" s="2"/>
      <c r="I70" s="2"/>
      <c r="J70" s="2"/>
      <c r="K70" s="2"/>
      <c r="L70" s="2"/>
      <c r="M70" s="2"/>
      <c r="N70" s="2"/>
      <c r="O70" s="2"/>
    </row>
    <row r="71" ht="21" customHeight="1">
      <c r="A71" s="2"/>
      <c r="B71" s="2" t="str">
        <v>SEP</v>
      </c>
      <c r="C71" s="2" t="str">
        <v>October 13, 2026 Council packet</v>
      </c>
      <c r="D71" s="31" t="str">
        <v>Open source</v>
      </c>
      <c r="E71" s="2" t="n">
        <v>110</v>
      </c>
      <c r="F71" s="2" t="str"/>
      <c r="G71" s="2"/>
      <c r="H71" s="2"/>
      <c r="I71" s="2"/>
      <c r="J71" s="2"/>
      <c r="K71" s="2"/>
      <c r="L71" s="2"/>
      <c r="M71" s="2"/>
      <c r="N71" s="2"/>
      <c r="O71" s="2"/>
    </row>
    <row r="72" ht="36" customHeight="1">
      <c r="A72" s="2"/>
      <c r="B72" s="2" t="str">
        <v>EDEN-REISSUE</v>
      </c>
      <c r="C72" s="5" t="str">
        <v>Eden Ratliff reissue clarification, October 10, 2026</v>
      </c>
      <c r="D72" s="31" t="str">
        <v>Open source</v>
      </c>
      <c r="E72" s="2" t="str">
        <v>Email</v>
      </c>
      <c r="F72" s="2" t="str"/>
      <c r="G72" s="2"/>
      <c r="H72" s="2"/>
      <c r="I72" s="2"/>
      <c r="J72" s="2"/>
      <c r="K72" s="2"/>
      <c r="L72" s="2"/>
      <c r="M72" s="2"/>
      <c r="N72" s="2"/>
      <c r="O72" s="2"/>
    </row>
    <row r="73" ht="21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ht="44" customHeight="1">
      <c r="A74" s="2"/>
      <c r="B74" s="6" t="str">
        <v>The October 13 Council packet link is public. RTK register/ZIP links and the archived Eden Ratliff email require access to the RealWyo archive; they are not public downloads. The Payment detail sheet includes all 429 allocation rows for the 19 selected providers, with source pages and ZIP member names.</v>
      </c>
      <c r="C74" s="6"/>
      <c r="D74" s="6"/>
      <c r="E74" s="6"/>
      <c r="F74" s="6"/>
      <c r="G74" s="6"/>
      <c r="H74" s="6"/>
      <c r="I74" s="6"/>
      <c r="J74" s="6"/>
      <c r="K74" s="6"/>
      <c r="L74" s="2"/>
      <c r="M74" s="2"/>
      <c r="N74" s="2"/>
      <c r="O74" s="2"/>
    </row>
    <row r="75" ht="2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ht="21" customHeight="1">
      <c r="A76" s="2"/>
      <c r="B76" s="43" t="str">
        <v>Basis and limits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ht="58" customHeight="1">
      <c r="A77" s="2"/>
      <c r="B77" s="6" t="str">
        <v>Corrected using Eden Ratliff’s email received October 10, 2026 at 9:38 p.m. EDT: the unreceived original was voided, funds returned from the bank, and payment reissued. Deduct $48,372.91 once from Stonehill and aggregate totals. This correction does not represent reduced services.</v>
      </c>
      <c r="C77" s="6"/>
      <c r="D77" s="6"/>
      <c r="E77" s="6"/>
      <c r="F77" s="6"/>
      <c r="G77" s="6"/>
      <c r="H77" s="6"/>
      <c r="I77" s="6"/>
      <c r="J77" s="6"/>
      <c r="K77" s="6"/>
      <c r="L77" s="2"/>
      <c r="M77" s="2"/>
      <c r="N77" s="2"/>
      <c r="O77" s="2"/>
    </row>
    <row r="78" ht="58" customHeight="1">
      <c r="A78" s="2"/>
      <c r="B78" s="6" t="str">
        <v>All 429 raw allocation rows and August/September reported columns remain unchanged. A separate ($48,372.91) adjustment applies to August-September combined; the exact reversal date is not supplied. The September report labels reference 59965 an ACH; Eden describes the payment as a reissued check.</v>
      </c>
      <c r="C78" s="6"/>
      <c r="D78" s="6"/>
      <c r="E78" s="6"/>
      <c r="F78" s="6"/>
      <c r="G78" s="6"/>
      <c r="H78" s="6"/>
      <c r="I78" s="6"/>
      <c r="J78" s="6"/>
      <c r="K78" s="6"/>
      <c r="L78" s="2"/>
      <c r="M78" s="2"/>
      <c r="N78" s="2"/>
      <c r="O78" s="2"/>
    </row>
    <row r="79" ht="58" customHeight="1">
      <c r="A79" s="2"/>
      <c r="B79" s="6" t="str">
        <v>Corrected current top 15: $1,118,400.90, comprising $823,290.61 in January-July plus an adjusted $295,110.29 in August-September. Stonehill totals $201,705.73 and ranks third, after Kraft and McCarthy. Membership of the current top 15 is unchanged.</v>
      </c>
      <c r="C79" s="6"/>
      <c r="D79" s="6"/>
      <c r="E79" s="6"/>
      <c r="F79" s="6"/>
      <c r="G79" s="6"/>
      <c r="H79" s="6"/>
      <c r="I79" s="6"/>
      <c r="J79" s="6"/>
      <c r="K79" s="6"/>
      <c r="L79" s="2"/>
      <c r="M79" s="2"/>
      <c r="N79" s="2"/>
      <c r="O79" s="2"/>
    </row>
    <row r="80" ht="58" customHeight="1">
      <c r="A80" s="2"/>
      <c r="B80" s="6" t="str">
        <v>The original graphic headline $823,708 rounded a 17-provider pool ($823,708.11); the displayed 15 totaled $820,741.86. After correction, the original 15 total $1,112,617.15 and original 17 total $1,115,583.40. Replacing Davidson and Shultz with Suzy Rae and Lindahl changes the selected total by $5,783.75; it is not a period spending increase.</v>
      </c>
      <c r="C80" s="6"/>
      <c r="D80" s="6"/>
      <c r="E80" s="6"/>
      <c r="F80" s="6"/>
      <c r="G80" s="6"/>
      <c r="H80" s="6"/>
      <c r="I80" s="6"/>
      <c r="J80" s="6"/>
      <c r="K80" s="6"/>
      <c r="L80" s="2"/>
      <c r="M80" s="2"/>
      <c r="N80" s="2"/>
      <c r="O80" s="2"/>
    </row>
    <row r="81" ht="58" customHeight="1">
      <c r="A81" s="2"/>
      <c r="B81" s="6" t="str">
        <v>The current ranking keeps the original consulting and outsourced-government focus. It includes engineering, code/zoning, interim management, legal, economic development/lobbying, wellness, design/public communications and specialist program/forest consulting. It excludes audits, actuarial/GASB work, managed IT, medical testing, routine operations/maintenance, construction, equipment, utilities and insurance.</v>
      </c>
      <c r="C81" s="6"/>
      <c r="D81" s="6"/>
      <c r="E81" s="6"/>
      <c r="F81" s="6"/>
      <c r="G81" s="6"/>
      <c r="H81" s="6"/>
      <c r="I81" s="6"/>
      <c r="J81" s="6"/>
      <c r="K81" s="6"/>
      <c r="L81" s="2"/>
      <c r="M81" s="2"/>
      <c r="N81" s="2"/>
      <c r="O81" s="2"/>
    </row>
    <row r="82" ht="58" customHeight="1">
      <c r="A82" s="2"/>
      <c r="B82" s="6" t="str">
        <v>Suzy Rae Design and Alyssa Lindahl were not displayed in the September 1 chart. Their January-July amounts already existed; these are chart additions, not evidence of new engagements. Suzy qualifies through explicit design/layout descriptions; Lindahl through occupational fitness group sessions, consistent with the original Schurr wellness inclusion.</v>
      </c>
      <c r="C82" s="6"/>
      <c r="D82" s="6"/>
      <c r="E82" s="6"/>
      <c r="F82" s="6"/>
      <c r="G82" s="6"/>
      <c r="H82" s="6"/>
      <c r="I82" s="6"/>
      <c r="J82" s="6"/>
      <c r="K82" s="6"/>
      <c r="L82" s="2"/>
      <c r="M82" s="2"/>
      <c r="N82" s="2"/>
      <c r="O82" s="2"/>
    </row>
    <row r="83" ht="44" customHeight="1">
      <c r="A83" s="2"/>
      <c r="B83" s="6" t="str">
        <v>Category comparisons cover all 19 selected providers, holding membership constant across periods; they preserve the seven original vendor groups and add design/public communications. These vendor groups are not exact expense-account totals.</v>
      </c>
      <c r="C83" s="6"/>
      <c r="D83" s="6"/>
      <c r="E83" s="6"/>
      <c r="F83" s="6"/>
      <c r="G83" s="6"/>
      <c r="H83" s="6"/>
      <c r="I83" s="6"/>
      <c r="J83" s="6"/>
      <c r="K83" s="6"/>
      <c r="L83" s="2"/>
      <c r="M83" s="2"/>
      <c r="N83" s="2"/>
      <c r="O83" s="2"/>
    </row>
    <row r="84" ht="44" customHeight="1">
      <c r="A84" s="2"/>
      <c r="B84" s="6" t="str">
        <v>Amounts are reported payments after known voids, before reimbursements. They are not contract values, accrued expenses or net taxpayer costs. Payment dates need not match service dates.</v>
      </c>
      <c r="C84" s="6"/>
      <c r="D84" s="6"/>
      <c r="E84" s="6"/>
      <c r="F84" s="6"/>
      <c r="G84" s="6"/>
      <c r="H84" s="6"/>
      <c r="I84" s="6"/>
      <c r="J84" s="6"/>
      <c r="K84" s="6"/>
      <c r="L84" s="2"/>
      <c r="M84" s="2"/>
      <c r="N84" s="2"/>
      <c r="O84" s="2"/>
    </row>
    <row r="85" ht="44" customHeight="1">
      <c r="A85" s="2"/>
      <c r="B85" s="6" t="str">
        <v>Stonehill includes $26,400 in Kate &amp; Co retainers, coded Other Professional Services. The interim/department-management group therefore includes these retainers and is not entirely management-services expense.</v>
      </c>
      <c r="C85" s="6"/>
      <c r="D85" s="6"/>
      <c r="E85" s="6"/>
      <c r="F85" s="6"/>
      <c r="G85" s="6"/>
      <c r="H85" s="6"/>
      <c r="I85" s="6"/>
      <c r="J85" s="6"/>
      <c r="K85" s="6"/>
      <c r="L85" s="2"/>
      <c r="M85" s="2"/>
      <c r="N85" s="2"/>
      <c r="O85" s="2"/>
    </row>
    <row r="86" ht="44" customHeight="1">
      <c r="A86" s="2"/>
      <c r="B86" s="6" t="str">
        <v>The September source is monthly AP detail in the October 13 Council packet, not a complete cumulative GL/invoice export. No separate September RTK production was located in the checked NAS and Gmail scope as of October 10. The September request was verified sent October 5.</v>
      </c>
      <c r="C86" s="6"/>
      <c r="D86" s="6"/>
      <c r="E86" s="6"/>
      <c r="F86" s="6"/>
      <c r="G86" s="6"/>
      <c r="H86" s="6"/>
      <c r="I86" s="6"/>
      <c r="J86" s="6"/>
      <c r="K86" s="6"/>
      <c r="L86" s="2"/>
      <c r="M86" s="2"/>
      <c r="N86" s="2"/>
      <c r="O86" s="2"/>
    </row>
    <row r="87" ht="44" customHeight="1">
      <c r="A87" s="2"/>
      <c r="B87" s="6" t="str">
        <v>RTK source links use original retained PDFs or ZIPs on the NAS. ZIP links identify the PDF member and pages. September links use the official public packet. January-July and August gross/void columns come from registers; September has only reported paid amounts, so gross/void are unavailable.</v>
      </c>
      <c r="C87" s="6"/>
      <c r="D87" s="6"/>
      <c r="E87" s="6"/>
      <c r="F87" s="6"/>
      <c r="G87" s="6"/>
      <c r="H87" s="6"/>
      <c r="I87" s="6"/>
      <c r="J87" s="6"/>
      <c r="K87" s="6"/>
      <c r="L87" s="2"/>
      <c r="M87" s="2"/>
      <c r="N87" s="2"/>
      <c r="O87" s="2"/>
    </row>
    <row r="88" ht="44" customHeight="1">
      <c r="A88" s="2"/>
      <c r="B88" s="6" t="str">
        <v>Zero means no payment entry in the reviewed monthly report; it does not establish no services, invoices, liability or payroll.</v>
      </c>
      <c r="C88" s="6"/>
      <c r="D88" s="6"/>
      <c r="E88" s="6"/>
      <c r="F88" s="6"/>
      <c r="G88" s="6"/>
      <c r="H88" s="6"/>
      <c r="I88" s="6"/>
      <c r="J88" s="6"/>
      <c r="K88" s="6"/>
      <c r="L88" s="2"/>
      <c r="M88" s="2"/>
      <c r="N88" s="2"/>
      <c r="O88" s="2"/>
    </row>
    <row r="89" ht="21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ht="21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ht="21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ht="21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ht="21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ht="2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ht="21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ht="21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ht="21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ht="21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ht="21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ht="21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</sheetData>
  <mergeCells>
    <mergeCell ref="B7:K7"/>
    <mergeCell ref="B6:K6"/>
    <mergeCell ref="B34:K34"/>
    <mergeCell ref="B35:K35"/>
    <mergeCell ref="B36:K36"/>
    <mergeCell ref="B37:K37"/>
    <mergeCell ref="B38:K38"/>
    <mergeCell ref="E42:K42"/>
    <mergeCell ref="B43:K43"/>
    <mergeCell ref="B49:C49"/>
    <mergeCell ref="B50:C50"/>
    <mergeCell ref="B51:C51"/>
    <mergeCell ref="B52:C52"/>
    <mergeCell ref="B53:C53"/>
    <mergeCell ref="B54:C54"/>
    <mergeCell ref="B55:C55"/>
    <mergeCell ref="B56:C56"/>
    <mergeCell ref="B59:K59"/>
    <mergeCell ref="F63:O63"/>
    <mergeCell ref="F64:O64"/>
    <mergeCell ref="F65:O65"/>
    <mergeCell ref="F66:O66"/>
    <mergeCell ref="F67:O67"/>
    <mergeCell ref="F68:O68"/>
    <mergeCell ref="F69:O69"/>
    <mergeCell ref="F70:O70"/>
    <mergeCell ref="F71:O71"/>
    <mergeCell ref="F72:O72"/>
    <mergeCell ref="B74:K74"/>
    <mergeCell ref="B77:K77"/>
    <mergeCell ref="B78:K78"/>
    <mergeCell ref="B79:K79"/>
    <mergeCell ref="B80:K80"/>
    <mergeCell ref="B81:K81"/>
    <mergeCell ref="B82:K82"/>
    <mergeCell ref="B83:K83"/>
    <mergeCell ref="B84:K84"/>
    <mergeCell ref="B85:K85"/>
    <mergeCell ref="B86:K86"/>
    <mergeCell ref="B87:K87"/>
    <mergeCell ref="B88:K88"/>
  </mergeCells>
  <hyperlinks>
    <hyperlink ref="M9" location="'Payment detail'!A6"/>
    <hyperlink ref="N9" r:id="rIdSourceLink2"/>
    <hyperlink ref="O9" r:id="rIdSourceLink3"/>
    <hyperlink ref="M10" location="'Payment detail'!A33"/>
    <hyperlink ref="N10" r:id="rIdSourceLink5"/>
    <hyperlink ref="O10" r:id="rIdSourceLink6"/>
    <hyperlink ref="M11" location="'Payment detail'!A217"/>
    <hyperlink ref="N11" r:id="rIdSourceLink8"/>
    <hyperlink ref="O11" r:id="rIdSourceLink9"/>
    <hyperlink ref="M12" location="'Payment detail'!A226"/>
    <hyperlink ref="N12" r:id="rIdSourceLink11"/>
    <hyperlink ref="O12" r:id="rIdSourceLink12"/>
    <hyperlink ref="M13" location="'Payment detail'!A243"/>
    <hyperlink ref="N13" r:id="rIdSourceLink14"/>
    <hyperlink ref="O13" r:id="rIdSourceLink15"/>
    <hyperlink ref="M14" location="'Payment detail'!A313"/>
    <hyperlink ref="N14" r:id="rIdSourceLink17"/>
    <hyperlink ref="O14" r:id="rIdSourceLink18"/>
    <hyperlink ref="M15" location="'Payment detail'!A320"/>
    <hyperlink ref="N15" r:id="rIdSourceLink20"/>
    <hyperlink ref="O15" r:id="rIdSourceLink21"/>
    <hyperlink ref="M16" location="'Payment detail'!A329"/>
    <hyperlink ref="N16" r:id="rIdSourceLink23"/>
    <hyperlink ref="O16" r:id="rIdSourceLink24"/>
    <hyperlink ref="M17" location="'Payment detail'!A338"/>
    <hyperlink ref="N17" r:id="rIdSourceLink26"/>
    <hyperlink ref="O17" r:id="rIdSourceLink27"/>
    <hyperlink ref="M18" location="'Payment detail'!A366"/>
    <hyperlink ref="N18" r:id="rIdSourceLink29"/>
    <hyperlink ref="O18" r:id="rIdSourceLink30"/>
    <hyperlink ref="M19" location="'Payment detail'!A390"/>
    <hyperlink ref="N19" r:id="rIdSourceLink32"/>
    <hyperlink ref="O19" r:id="rIdSourceLink33"/>
    <hyperlink ref="M20" location="'Payment detail'!A396"/>
    <hyperlink ref="N20" r:id="rIdSourceLink35"/>
    <hyperlink ref="O20" r:id="rIdSourceLink36"/>
    <hyperlink ref="M21" location="'Payment detail'!A399"/>
    <hyperlink ref="N21" r:id="rIdSourceLink38"/>
    <hyperlink ref="O21" r:id="rIdSourceLink39"/>
    <hyperlink ref="M22" location="'Payment detail'!A413"/>
    <hyperlink ref="N22" r:id="rIdSourceLink41"/>
    <hyperlink ref="O22" r:id="rIdSourceLink42"/>
    <hyperlink ref="M23" location="'Payment detail'!A421"/>
    <hyperlink ref="N23" r:id="rIdSourceLink44"/>
    <hyperlink ref="O23" r:id="rIdSourceLink45"/>
    <hyperlink ref="M24" location="'Payment detail'!A426"/>
    <hyperlink ref="N24" r:id="rIdSourceLink47"/>
    <hyperlink ref="O24" r:id="rIdSourceLink48"/>
    <hyperlink ref="M25" location="'Payment detail'!A428"/>
    <hyperlink ref="N25" r:id="rIdSourceLink50"/>
    <hyperlink ref="O25" r:id="rIdSourceLink51"/>
    <hyperlink ref="M26" location="'Payment detail'!A429"/>
    <hyperlink ref="N26" r:id="rIdSourceLink53"/>
    <hyperlink ref="O26" r:id="rIdSourceLink54"/>
    <hyperlink ref="M27" location="'Payment detail'!A434"/>
    <hyperlink ref="N27" r:id="rIdSourceLink56"/>
    <hyperlink ref="O27" r:id="rIdSourceLink57"/>
    <hyperlink ref="M42" r:id="rIdSourceLink58"/>
    <hyperlink ref="D63" r:id="rIdSourceLink59"/>
    <hyperlink ref="D64" r:id="rIdSourceLink60"/>
    <hyperlink ref="D65" r:id="rIdSourceLink61"/>
    <hyperlink ref="D66" r:id="rIdSourceLink62"/>
    <hyperlink ref="D67" r:id="rIdSourceLink63"/>
    <hyperlink ref="D68" r:id="rIdSourceLink64"/>
    <hyperlink ref="D69" r:id="rIdSourceLink65"/>
    <hyperlink ref="D70" r:id="rIdSourceLink66"/>
    <hyperlink ref="D71" r:id="rIdSourceLink67"/>
    <hyperlink ref="D72" r:id="rIdSourceLink6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CDBB"/>
  </sheetPr>
  <sheetViews>
    <sheetView showGridLines="0" workbookViewId="0">
      <pane xSplit="3" ySplit="5" topLeftCell="D6" activePane="bottomRight" state="frozen"/>
    </sheetView>
  </sheetViews>
  <sheetFormatPr defaultRowHeight="15"/>
  <cols>
    <col min="1" max="1" width="16" hidden="0" customWidth="1"/>
    <col min="2" max="2" width="14" hidden="0" customWidth="1"/>
    <col min="3" max="3" width="36" hidden="0" customWidth="1"/>
    <col min="4" max="4" width="13" hidden="0" customWidth="1"/>
    <col min="5" max="5" width="14" hidden="0" customWidth="1"/>
    <col min="6" max="6" width="8" hidden="0" customWidth="1"/>
    <col min="7" max="7" width="20" hidden="0" customWidth="1"/>
    <col min="8" max="8" width="74" hidden="0" customWidth="1"/>
    <col min="9" max="9" width="19" hidden="0" customWidth="1"/>
    <col min="10" max="10" width="19" hidden="0" customWidth="1"/>
    <col min="11" max="11" width="19" hidden="0" customWidth="1"/>
    <col min="12" max="12" width="25" hidden="0" customWidth="1"/>
    <col min="13" max="13" width="18" hidden="0" customWidth="1"/>
    <col min="14" max="14" width="64" hidden="0" customWidth="1"/>
    <col min="15" max="15" width="40" hidden="0" customWidth="1"/>
    <col min="16" max="16" width="20" hidden="0" customWidth="1"/>
  </cols>
  <sheetData>
    <row r="1" ht="2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1" customHeight="1">
      <c r="A2" s="3" t="str">
        <v>Transactions — 19 selected providers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1" customHeight="1">
      <c r="A3" s="16" t="str">
        <v>429 reported allocation rows for 19 selected providers, including the current top 15. Jan-Aug = amount less explicit void; September = reported paid. The separate reissue adjustment is on Comparison.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21" customHeight="1">
      <c r="A4" s="16" t="str">
        <v>Source access: the October 13 Council packet is public; RTK files and the reissue email require access to the RealWyo archive.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ht="34" customHeight="1">
      <c r="A5" s="13" t="str">
        <v>Period</v>
      </c>
      <c r="B5" s="13" t="str">
        <v>Payment date</v>
      </c>
      <c r="C5" s="13" t="str">
        <v>Vendor</v>
      </c>
      <c r="D5" s="13" t="str">
        <v>Check / ACH</v>
      </c>
      <c r="E5" s="13" t="str">
        <v>PO</v>
      </c>
      <c r="F5" s="13" t="str">
        <v>Item</v>
      </c>
      <c r="G5" s="13" t="str">
        <v>Account</v>
      </c>
      <c r="H5" s="13" t="str">
        <v>Recorded description</v>
      </c>
      <c r="I5" s="13" t="str">
        <v>Amount before void</v>
      </c>
      <c r="J5" s="13" t="str">
        <v>Voided amount</v>
      </c>
      <c r="K5" s="13" t="str">
        <v>Reported payment</v>
      </c>
      <c r="L5" s="13" t="str">
        <v>Source record</v>
      </c>
      <c r="M5" s="13" t="str">
        <v>PDF pages</v>
      </c>
      <c r="N5" s="13" t="str">
        <v>ZIP member</v>
      </c>
      <c r="O5" s="13" t="str">
        <v>Account description</v>
      </c>
      <c r="P5" s="13" t="str">
        <v>Source ID</v>
      </c>
    </row>
    <row r="6" ht="44" customHeight="1">
      <c r="A6" s="14" t="str">
        <v>Jan-Jul 2026</v>
      </c>
      <c r="B6" s="48" t="n">
        <v>46037</v>
      </c>
      <c r="C6" s="14" t="str">
        <v>Kraft Municipal Group</v>
      </c>
      <c r="D6" s="14" t="str">
        <v>58354</v>
      </c>
      <c r="E6" s="14" t="str">
        <v>26-00093</v>
      </c>
      <c r="F6" s="14" t="str">
        <v>1</v>
      </c>
      <c r="G6" s="14" t="str">
        <v>01-00-414-205</v>
      </c>
      <c r="H6" s="20" t="str">
        <v>INSPECTIONS -11/23/25-12/27/25</v>
      </c>
      <c r="I6" s="49" t="n">
        <v>1192.5</v>
      </c>
      <c r="J6" s="49" t="n">
        <v>0</v>
      </c>
      <c r="K6" s="22" t="n">
        <f>I6-J6</f>
        <v>1192.5</v>
      </c>
      <c r="L6" s="50" t="str">
        <v>Monthly check register</v>
      </c>
      <c r="M6" s="14" t="str">
        <v>6, 17, 28, 39</v>
      </c>
      <c r="N6" s="20" t="str"/>
      <c r="O6" s="20" t="str">
        <v>ZONING PERMIT ADMINISTRATION</v>
      </c>
      <c r="P6" s="14" t="str">
        <v>FIN-202601-05</v>
      </c>
    </row>
    <row r="7" ht="44" customHeight="1">
      <c r="A7" s="2" t="str">
        <v>Jan-Jul 2026</v>
      </c>
      <c r="B7" s="47" t="n">
        <v>46037</v>
      </c>
      <c r="C7" s="2" t="str">
        <v>Kraft Municipal Group</v>
      </c>
      <c r="D7" s="2" t="str">
        <v>58354</v>
      </c>
      <c r="E7" s="2" t="str">
        <v>26-00093</v>
      </c>
      <c r="F7" s="2" t="str">
        <v>2</v>
      </c>
      <c r="G7" s="2" t="str">
        <v>01-00-413-131</v>
      </c>
      <c r="H7" s="5" t="str">
        <v>INSPECTIONS -11/23/25-12/27/25</v>
      </c>
      <c r="I7" s="44" t="n">
        <v>2821.25</v>
      </c>
      <c r="J7" s="44" t="n">
        <v>0</v>
      </c>
      <c r="K7" s="7" t="n">
        <f>I7-J7</f>
        <v>2821.25</v>
      </c>
      <c r="L7" s="31" t="str">
        <v>Monthly check register</v>
      </c>
      <c r="M7" s="2" t="str">
        <v>6, 17, 28, 39</v>
      </c>
      <c r="N7" s="5" t="str"/>
      <c r="O7" s="5" t="str">
        <v>CODE ENFORCEMENT OUTSIDE</v>
      </c>
      <c r="P7" s="2" t="str">
        <v>FIN-202601-05</v>
      </c>
    </row>
    <row r="8" ht="44" customHeight="1">
      <c r="A8" s="14" t="str">
        <v>Jan-Jul 2026</v>
      </c>
      <c r="B8" s="48" t="n">
        <v>46037</v>
      </c>
      <c r="C8" s="14" t="str">
        <v>Kraft Municipal Group</v>
      </c>
      <c r="D8" s="14" t="str">
        <v>58354</v>
      </c>
      <c r="E8" s="14" t="str">
        <v>26-00093</v>
      </c>
      <c r="F8" s="14" t="str">
        <v>3</v>
      </c>
      <c r="G8" s="14" t="str">
        <v>01-00-413-316</v>
      </c>
      <c r="H8" s="20" t="str">
        <v>INSPECTIONS -11/23/25-12/27/25</v>
      </c>
      <c r="I8" s="49" t="n">
        <v>15304.58</v>
      </c>
      <c r="J8" s="49" t="n">
        <v>0</v>
      </c>
      <c r="K8" s="22" t="n">
        <f>I8-J8</f>
        <v>15304.58</v>
      </c>
      <c r="L8" s="50" t="str">
        <v>Monthly check register</v>
      </c>
      <c r="M8" s="14" t="str">
        <v>6, 17, 28, 39</v>
      </c>
      <c r="N8" s="20" t="str"/>
      <c r="O8" s="20" t="str">
        <v>INSPECTION SERVICES</v>
      </c>
      <c r="P8" s="14" t="str">
        <v>FIN-202601-05</v>
      </c>
    </row>
    <row r="9" ht="44" customHeight="1">
      <c r="A9" s="2" t="str">
        <v>Jan-Jul 2026</v>
      </c>
      <c r="B9" s="47" t="n">
        <v>46058</v>
      </c>
      <c r="C9" s="2" t="str">
        <v>Kraft Municipal Group</v>
      </c>
      <c r="D9" s="2" t="str">
        <v>58486</v>
      </c>
      <c r="E9" s="2" t="str">
        <v>26-00279</v>
      </c>
      <c r="F9" s="2" t="str">
        <v>1</v>
      </c>
      <c r="G9" s="2" t="str">
        <v>01-00-414-205</v>
      </c>
      <c r="H9" s="5" t="str">
        <v>INSPECTIONS-12-28-25-1/24/26</v>
      </c>
      <c r="I9" s="44" t="n">
        <v>1756.5</v>
      </c>
      <c r="J9" s="44" t="n">
        <v>0</v>
      </c>
      <c r="K9" s="7" t="n">
        <f>I9-J9</f>
        <v>1756.5</v>
      </c>
      <c r="L9" s="31" t="str">
        <v>Monthly check register</v>
      </c>
      <c r="M9" s="2" t="str">
        <v>1</v>
      </c>
      <c r="N9" s="5" t="str">
        <v>202602-BOW_Finances/RTK Jadic 4. Check Register Feb 2026.pdf</v>
      </c>
      <c r="O9" s="5" t="str">
        <v>ZONING PERMIT ADMINISTRATION</v>
      </c>
      <c r="P9" s="2" t="str">
        <v>FIN-202602-07</v>
      </c>
    </row>
    <row r="10" ht="44" customHeight="1">
      <c r="A10" s="14" t="str">
        <v>Jan-Jul 2026</v>
      </c>
      <c r="B10" s="48" t="n">
        <v>46058</v>
      </c>
      <c r="C10" s="14" t="str">
        <v>Kraft Municipal Group</v>
      </c>
      <c r="D10" s="14" t="str">
        <v>58486</v>
      </c>
      <c r="E10" s="14" t="str">
        <v>26-00279</v>
      </c>
      <c r="F10" s="14" t="str">
        <v>2</v>
      </c>
      <c r="G10" s="14" t="str">
        <v>01-00-413-131</v>
      </c>
      <c r="H10" s="20" t="str">
        <v>INSPECTIONS-12-28-25-1/24/26</v>
      </c>
      <c r="I10" s="49" t="n">
        <v>2181.5</v>
      </c>
      <c r="J10" s="49" t="n">
        <v>0</v>
      </c>
      <c r="K10" s="22" t="n">
        <f>I10-J10</f>
        <v>2181.5</v>
      </c>
      <c r="L10" s="50" t="str">
        <v>Monthly check register</v>
      </c>
      <c r="M10" s="14" t="str">
        <v>1</v>
      </c>
      <c r="N10" s="20" t="str">
        <v>202602-BOW_Finances/RTK Jadic 4. Check Register Feb 2026.pdf</v>
      </c>
      <c r="O10" s="20" t="str">
        <v>CODE ENFORCEMENT OUTSIDE</v>
      </c>
      <c r="P10" s="14" t="str">
        <v>FIN-202602-07</v>
      </c>
    </row>
    <row r="11" ht="44" customHeight="1">
      <c r="A11" s="2" t="str">
        <v>Jan-Jul 2026</v>
      </c>
      <c r="B11" s="47" t="n">
        <v>46058</v>
      </c>
      <c r="C11" s="2" t="str">
        <v>Kraft Municipal Group</v>
      </c>
      <c r="D11" s="2" t="str">
        <v>58486</v>
      </c>
      <c r="E11" s="2" t="str">
        <v>26-00279</v>
      </c>
      <c r="F11" s="2" t="str">
        <v>3</v>
      </c>
      <c r="G11" s="2" t="str">
        <v>01-00-413-316</v>
      </c>
      <c r="H11" s="5" t="str">
        <v>INSPECTIONS-12-28-25-1/24/26</v>
      </c>
      <c r="I11" s="44" t="n">
        <v>9279.07</v>
      </c>
      <c r="J11" s="44" t="n">
        <v>0</v>
      </c>
      <c r="K11" s="7" t="n">
        <f>I11-J11</f>
        <v>9279.07</v>
      </c>
      <c r="L11" s="31" t="str">
        <v>Monthly check register</v>
      </c>
      <c r="M11" s="2" t="str">
        <v>1</v>
      </c>
      <c r="N11" s="5" t="str">
        <v>202602-BOW_Finances/RTK Jadic 4. Check Register Feb 2026.pdf</v>
      </c>
      <c r="O11" s="5" t="str">
        <v>INSPECTION SERVICES</v>
      </c>
      <c r="P11" s="2" t="str">
        <v>FIN-202602-07</v>
      </c>
    </row>
    <row r="12" ht="44" customHeight="1">
      <c r="A12" s="14" t="str">
        <v>Jan-Jul 2026</v>
      </c>
      <c r="B12" s="48" t="n">
        <v>46086</v>
      </c>
      <c r="C12" s="14" t="str">
        <v>Kraft Municipal Group</v>
      </c>
      <c r="D12" s="14" t="str">
        <v>58657</v>
      </c>
      <c r="E12" s="14" t="str">
        <v>26-00526</v>
      </c>
      <c r="F12" s="14" t="str">
        <v>1</v>
      </c>
      <c r="G12" s="14" t="str">
        <v>01-00-414-205</v>
      </c>
      <c r="H12" s="20" t="str">
        <v>INSPECTIONS - 1/31/26-2/21/26</v>
      </c>
      <c r="I12" s="49" t="n">
        <v>199</v>
      </c>
      <c r="J12" s="49" t="n">
        <v>0</v>
      </c>
      <c r="K12" s="22" t="n">
        <f>I12-J12</f>
        <v>199</v>
      </c>
      <c r="L12" s="50" t="str">
        <v>Monthly check register</v>
      </c>
      <c r="M12" s="14" t="str">
        <v>1</v>
      </c>
      <c r="N12" s="20" t="str">
        <v>March Check Register.pdf</v>
      </c>
      <c r="O12" s="20" t="str">
        <v>ZONING PERMIT ADMINISTRATION</v>
      </c>
      <c r="P12" s="14" t="str">
        <v>FIN-202603-06</v>
      </c>
    </row>
    <row r="13" ht="44" customHeight="1">
      <c r="A13" s="2" t="str">
        <v>Jan-Jul 2026</v>
      </c>
      <c r="B13" s="47" t="n">
        <v>46086</v>
      </c>
      <c r="C13" s="2" t="str">
        <v>Kraft Municipal Group</v>
      </c>
      <c r="D13" s="2" t="str">
        <v>58657</v>
      </c>
      <c r="E13" s="2" t="str">
        <v>26-00526</v>
      </c>
      <c r="F13" s="2" t="str">
        <v>2</v>
      </c>
      <c r="G13" s="2" t="str">
        <v>01-00-413-131</v>
      </c>
      <c r="H13" s="5" t="str">
        <v>INSPECTIONS - 1/31/26-2/21/26</v>
      </c>
      <c r="I13" s="44" t="n">
        <v>10168.25</v>
      </c>
      <c r="J13" s="44" t="n">
        <v>0</v>
      </c>
      <c r="K13" s="7" t="n">
        <f>I13-J13</f>
        <v>10168.25</v>
      </c>
      <c r="L13" s="31" t="str">
        <v>Monthly check register</v>
      </c>
      <c r="M13" s="2" t="str">
        <v>1</v>
      </c>
      <c r="N13" s="5" t="str">
        <v>March Check Register.pdf</v>
      </c>
      <c r="O13" s="5" t="str">
        <v>CODE ENFORCEMENT OUTSIDE</v>
      </c>
      <c r="P13" s="2" t="str">
        <v>FIN-202603-06</v>
      </c>
    </row>
    <row r="14" ht="44" customHeight="1">
      <c r="A14" s="14" t="str">
        <v>Jan-Jul 2026</v>
      </c>
      <c r="B14" s="48" t="n">
        <v>46086</v>
      </c>
      <c r="C14" s="14" t="str">
        <v>Kraft Municipal Group</v>
      </c>
      <c r="D14" s="14" t="str">
        <v>58657</v>
      </c>
      <c r="E14" s="14" t="str">
        <v>26-00526</v>
      </c>
      <c r="F14" s="14" t="str">
        <v>3</v>
      </c>
      <c r="G14" s="14" t="str">
        <v>01-00-413-316</v>
      </c>
      <c r="H14" s="20" t="str">
        <v>INSPECTIONS - 1/31/26-2/21/26</v>
      </c>
      <c r="I14" s="49" t="n">
        <v>31300.06</v>
      </c>
      <c r="J14" s="49" t="n">
        <v>0</v>
      </c>
      <c r="K14" s="22" t="n">
        <f>I14-J14</f>
        <v>31300.06</v>
      </c>
      <c r="L14" s="50" t="str">
        <v>Monthly check register</v>
      </c>
      <c r="M14" s="14" t="str">
        <v>1</v>
      </c>
      <c r="N14" s="20" t="str">
        <v>March Check Register.pdf</v>
      </c>
      <c r="O14" s="20" t="str">
        <v>INSPECTION SERVICES</v>
      </c>
      <c r="P14" s="14" t="str">
        <v>FIN-202603-06</v>
      </c>
    </row>
    <row r="15" ht="44" customHeight="1">
      <c r="A15" s="2" t="str">
        <v>Jan-Jul 2026</v>
      </c>
      <c r="B15" s="47" t="n">
        <v>46121</v>
      </c>
      <c r="C15" s="2" t="str">
        <v>Kraft Municipal Group</v>
      </c>
      <c r="D15" s="2" t="str">
        <v>58874</v>
      </c>
      <c r="E15" s="2" t="str">
        <v>26-00881</v>
      </c>
      <c r="F15" s="2" t="str">
        <v>1</v>
      </c>
      <c r="G15" s="2" t="str">
        <v>01-00-414-205</v>
      </c>
      <c r="H15" s="5" t="str">
        <v>INSPECTIONS - 2/22/26-03/28/26</v>
      </c>
      <c r="I15" s="44" t="n">
        <v>1891.5</v>
      </c>
      <c r="J15" s="44" t="n">
        <v>0</v>
      </c>
      <c r="K15" s="7" t="n">
        <f>I15-J15</f>
        <v>1891.5</v>
      </c>
      <c r="L15" s="31" t="str">
        <v>Monthly check register</v>
      </c>
      <c r="M15" s="2" t="str">
        <v>2</v>
      </c>
      <c r="N15" s="5" t="str">
        <v>April Check Register.pdf</v>
      </c>
      <c r="O15" s="5" t="str">
        <v>ZONING PERMIT ADMINISTRATION</v>
      </c>
      <c r="P15" s="2" t="str">
        <v>FIN-202604-04</v>
      </c>
    </row>
    <row r="16" ht="44" customHeight="1">
      <c r="A16" s="14" t="str">
        <v>Jan-Jul 2026</v>
      </c>
      <c r="B16" s="48" t="n">
        <v>46121</v>
      </c>
      <c r="C16" s="14" t="str">
        <v>Kraft Municipal Group</v>
      </c>
      <c r="D16" s="14" t="str">
        <v>58874</v>
      </c>
      <c r="E16" s="14" t="str">
        <v>26-00881</v>
      </c>
      <c r="F16" s="14" t="str">
        <v>2</v>
      </c>
      <c r="G16" s="14" t="str">
        <v>01-00-413-131</v>
      </c>
      <c r="H16" s="20" t="str">
        <v>INSPECTIONS - 2/22/26-03/28/26</v>
      </c>
      <c r="I16" s="49" t="n">
        <v>2996</v>
      </c>
      <c r="J16" s="49" t="n">
        <v>0</v>
      </c>
      <c r="K16" s="22" t="n">
        <f>I16-J16</f>
        <v>2996</v>
      </c>
      <c r="L16" s="50" t="str">
        <v>Monthly check register</v>
      </c>
      <c r="M16" s="14" t="str">
        <v>2</v>
      </c>
      <c r="N16" s="20" t="str">
        <v>April Check Register.pdf</v>
      </c>
      <c r="O16" s="20" t="str">
        <v>CODE ENFORCEMENT OUTSIDE</v>
      </c>
      <c r="P16" s="14" t="str">
        <v>FIN-202604-04</v>
      </c>
    </row>
    <row r="17" ht="44" customHeight="1">
      <c r="A17" s="2" t="str">
        <v>Jan-Jul 2026</v>
      </c>
      <c r="B17" s="47" t="n">
        <v>46121</v>
      </c>
      <c r="C17" s="2" t="str">
        <v>Kraft Municipal Group</v>
      </c>
      <c r="D17" s="2" t="str">
        <v>58874</v>
      </c>
      <c r="E17" s="2" t="str">
        <v>26-00881</v>
      </c>
      <c r="F17" s="2" t="str">
        <v>3</v>
      </c>
      <c r="G17" s="2" t="str">
        <v>01-00-413-316</v>
      </c>
      <c r="H17" s="5" t="str">
        <v>INSPECTIONS - 2/22/26-03/28/26</v>
      </c>
      <c r="I17" s="44" t="n">
        <v>17102.55</v>
      </c>
      <c r="J17" s="44" t="n">
        <v>0</v>
      </c>
      <c r="K17" s="7" t="n">
        <f>I17-J17</f>
        <v>17102.55</v>
      </c>
      <c r="L17" s="31" t="str">
        <v>Monthly check register</v>
      </c>
      <c r="M17" s="2" t="str">
        <v>2</v>
      </c>
      <c r="N17" s="5" t="str">
        <v>April Check Register.pdf</v>
      </c>
      <c r="O17" s="5" t="str">
        <v>INSPECTION SERVICES</v>
      </c>
      <c r="P17" s="2" t="str">
        <v>FIN-202604-04</v>
      </c>
    </row>
    <row r="18" ht="44" customHeight="1">
      <c r="A18" s="14" t="str">
        <v>Jan-Jul 2026</v>
      </c>
      <c r="B18" s="48" t="n">
        <v>46163</v>
      </c>
      <c r="C18" s="14" t="str">
        <v>Kraft Municipal Group</v>
      </c>
      <c r="D18" s="14" t="str">
        <v>59113</v>
      </c>
      <c r="E18" s="14" t="str">
        <v>26-01259</v>
      </c>
      <c r="F18" s="14" t="str">
        <v>1</v>
      </c>
      <c r="G18" s="14" t="str">
        <v>01-00-414-205</v>
      </c>
      <c r="H18" s="20" t="str">
        <v>INSPECTIONS - 3/29/26-4/25/26</v>
      </c>
      <c r="I18" s="49" t="n">
        <v>4159.25</v>
      </c>
      <c r="J18" s="49" t="n">
        <v>0</v>
      </c>
      <c r="K18" s="22" t="n">
        <f>I18-J18</f>
        <v>4159.25</v>
      </c>
      <c r="L18" s="50" t="str">
        <v>Monthly check register</v>
      </c>
      <c r="M18" s="14" t="str">
        <v>3</v>
      </c>
      <c r="N18" s="20" t="str">
        <v>May Check Register.pdf</v>
      </c>
      <c r="O18" s="20" t="str">
        <v>ZONING PERMIT ADMINISTRATION</v>
      </c>
      <c r="P18" s="14" t="str">
        <v>FIN-202605-06</v>
      </c>
    </row>
    <row r="19" ht="44" customHeight="1">
      <c r="A19" s="2" t="str">
        <v>Jan-Jul 2026</v>
      </c>
      <c r="B19" s="47" t="n">
        <v>46163</v>
      </c>
      <c r="C19" s="2" t="str">
        <v>Kraft Municipal Group</v>
      </c>
      <c r="D19" s="2" t="str">
        <v>59113</v>
      </c>
      <c r="E19" s="2" t="str">
        <v>26-01259</v>
      </c>
      <c r="F19" s="2" t="str">
        <v>2</v>
      </c>
      <c r="G19" s="2" t="str">
        <v>01-00-413-131</v>
      </c>
      <c r="H19" s="5" t="str">
        <v>INSPECTIONS - 3/29/26-4/25/26</v>
      </c>
      <c r="I19" s="44" t="n">
        <v>1996.5</v>
      </c>
      <c r="J19" s="44" t="n">
        <v>0</v>
      </c>
      <c r="K19" s="7" t="n">
        <f>I19-J19</f>
        <v>1996.5</v>
      </c>
      <c r="L19" s="31" t="str">
        <v>Monthly check register</v>
      </c>
      <c r="M19" s="2" t="str">
        <v>3</v>
      </c>
      <c r="N19" s="5" t="str">
        <v>May Check Register.pdf</v>
      </c>
      <c r="O19" s="5" t="str">
        <v>CODE ENFORCEMENT OUTSIDE</v>
      </c>
      <c r="P19" s="2" t="str">
        <v>FIN-202605-06</v>
      </c>
    </row>
    <row r="20" ht="44" customHeight="1">
      <c r="A20" s="14" t="str">
        <v>Jan-Jul 2026</v>
      </c>
      <c r="B20" s="48" t="n">
        <v>46163</v>
      </c>
      <c r="C20" s="14" t="str">
        <v>Kraft Municipal Group</v>
      </c>
      <c r="D20" s="14" t="str">
        <v>59113</v>
      </c>
      <c r="E20" s="14" t="str">
        <v>26-01259</v>
      </c>
      <c r="F20" s="14" t="str">
        <v>3</v>
      </c>
      <c r="G20" s="14" t="str">
        <v>01-00-413-316</v>
      </c>
      <c r="H20" s="20" t="str">
        <v>INSPECTIONS - 3/29/26-4/25/26</v>
      </c>
      <c r="I20" s="49" t="n">
        <v>25045.5</v>
      </c>
      <c r="J20" s="49" t="n">
        <v>0</v>
      </c>
      <c r="K20" s="22" t="n">
        <f>I20-J20</f>
        <v>25045.5</v>
      </c>
      <c r="L20" s="50" t="str">
        <v>Monthly check register</v>
      </c>
      <c r="M20" s="14" t="str">
        <v>3</v>
      </c>
      <c r="N20" s="20" t="str">
        <v>May Check Register.pdf</v>
      </c>
      <c r="O20" s="20" t="str">
        <v>INSPECTION SERVICES</v>
      </c>
      <c r="P20" s="14" t="str">
        <v>FIN-202605-06</v>
      </c>
    </row>
    <row r="21" ht="44" customHeight="1">
      <c r="A21" s="2" t="str">
        <v>Jan-Jul 2026</v>
      </c>
      <c r="B21" s="47" t="n">
        <v>46177</v>
      </c>
      <c r="C21" s="2" t="str">
        <v>Kraft Municipal Group</v>
      </c>
      <c r="D21" s="2" t="str">
        <v>59193</v>
      </c>
      <c r="E21" s="2" t="str">
        <v>26-01366</v>
      </c>
      <c r="F21" s="2" t="str">
        <v>1</v>
      </c>
      <c r="G21" s="2" t="str">
        <v>01-00-414-205</v>
      </c>
      <c r="H21" s="5" t="str">
        <v>INSPECTIONS -04/26/26-05/23/26</v>
      </c>
      <c r="I21" s="44" t="n">
        <v>2532.5</v>
      </c>
      <c r="J21" s="44" t="n">
        <v>0</v>
      </c>
      <c r="K21" s="7" t="n">
        <f>I21-J21</f>
        <v>2532.5</v>
      </c>
      <c r="L21" s="31" t="str">
        <v>Monthly check register</v>
      </c>
      <c r="M21" s="2" t="str">
        <v>1</v>
      </c>
      <c r="N21" s="5" t="str"/>
      <c r="O21" s="5" t="str">
        <v>ZONING PERMIT ADMINISTRATION</v>
      </c>
      <c r="P21" s="2" t="str">
        <v>FIN-202606-03</v>
      </c>
    </row>
    <row r="22" ht="44" customHeight="1">
      <c r="A22" s="14" t="str">
        <v>Jan-Jul 2026</v>
      </c>
      <c r="B22" s="48" t="n">
        <v>46177</v>
      </c>
      <c r="C22" s="14" t="str">
        <v>Kraft Municipal Group</v>
      </c>
      <c r="D22" s="14" t="str">
        <v>59193</v>
      </c>
      <c r="E22" s="14" t="str">
        <v>26-01366</v>
      </c>
      <c r="F22" s="14" t="str">
        <v>2</v>
      </c>
      <c r="G22" s="14" t="str">
        <v>01-00-413-131</v>
      </c>
      <c r="H22" s="20" t="str">
        <v>INSPECTIONS -04/26/26-05/23/26</v>
      </c>
      <c r="I22" s="49" t="n">
        <v>3845.5</v>
      </c>
      <c r="J22" s="49" t="n">
        <v>0</v>
      </c>
      <c r="K22" s="22" t="n">
        <f>I22-J22</f>
        <v>3845.5</v>
      </c>
      <c r="L22" s="50" t="str">
        <v>Monthly check register</v>
      </c>
      <c r="M22" s="14" t="str">
        <v>1</v>
      </c>
      <c r="N22" s="20" t="str"/>
      <c r="O22" s="20" t="str">
        <v>CODE ENFORCEMENT OUTSIDE</v>
      </c>
      <c r="P22" s="14" t="str">
        <v>FIN-202606-03</v>
      </c>
    </row>
    <row r="23" ht="44" customHeight="1">
      <c r="A23" s="2" t="str">
        <v>Jan-Jul 2026</v>
      </c>
      <c r="B23" s="47" t="n">
        <v>46177</v>
      </c>
      <c r="C23" s="2" t="str">
        <v>Kraft Municipal Group</v>
      </c>
      <c r="D23" s="2" t="str">
        <v>59193</v>
      </c>
      <c r="E23" s="2" t="str">
        <v>26-01366</v>
      </c>
      <c r="F23" s="2" t="str">
        <v>3</v>
      </c>
      <c r="G23" s="2" t="str">
        <v>01-00-413-316</v>
      </c>
      <c r="H23" s="5" t="str">
        <v>INSPECTIONS -04/26/26-05/23/26</v>
      </c>
      <c r="I23" s="44" t="n">
        <v>31117.03</v>
      </c>
      <c r="J23" s="44" t="n">
        <v>0</v>
      </c>
      <c r="K23" s="7" t="n">
        <f>I23-J23</f>
        <v>31117.03</v>
      </c>
      <c r="L23" s="31" t="str">
        <v>Monthly check register</v>
      </c>
      <c r="M23" s="2" t="str">
        <v>1</v>
      </c>
      <c r="N23" s="5" t="str"/>
      <c r="O23" s="5" t="str">
        <v>INSPECTION SERVICES</v>
      </c>
      <c r="P23" s="2" t="str">
        <v>FIN-202606-03</v>
      </c>
    </row>
    <row r="24" ht="44" customHeight="1">
      <c r="A24" s="14" t="str">
        <v>Jan-Jul 2026</v>
      </c>
      <c r="B24" s="48" t="n">
        <v>46219</v>
      </c>
      <c r="C24" s="14" t="str">
        <v>Kraft Municipal Group</v>
      </c>
      <c r="D24" s="14" t="str">
        <v>59520</v>
      </c>
      <c r="E24" s="14" t="str">
        <v>26-01771</v>
      </c>
      <c r="F24" s="14" t="str">
        <v>1</v>
      </c>
      <c r="G24" s="14" t="str">
        <v>01-00-414-205</v>
      </c>
      <c r="H24" s="20" t="str">
        <v>INSPECTIONS-05/24/26-06/27/26</v>
      </c>
      <c r="I24" s="49" t="n">
        <v>3974.75</v>
      </c>
      <c r="J24" s="49" t="n">
        <v>0</v>
      </c>
      <c r="K24" s="22" t="n">
        <f>I24-J24</f>
        <v>3974.75</v>
      </c>
      <c r="L24" s="50" t="str">
        <v>Monthly check register</v>
      </c>
      <c r="M24" s="14" t="str">
        <v>3</v>
      </c>
      <c r="N24" s="20" t="str"/>
      <c r="O24" s="20" t="str">
        <v>ZONING PERMIT ADMINISTRATION</v>
      </c>
      <c r="P24" s="14" t="str">
        <v>FIN-202607-03</v>
      </c>
    </row>
    <row r="25" ht="44" customHeight="1">
      <c r="A25" s="2" t="str">
        <v>Jan-Jul 2026</v>
      </c>
      <c r="B25" s="47" t="n">
        <v>46219</v>
      </c>
      <c r="C25" s="2" t="str">
        <v>Kraft Municipal Group</v>
      </c>
      <c r="D25" s="2" t="str">
        <v>59520</v>
      </c>
      <c r="E25" s="2" t="str">
        <v>26-01771</v>
      </c>
      <c r="F25" s="2" t="str">
        <v>2</v>
      </c>
      <c r="G25" s="2" t="str">
        <v>01-00-413-131</v>
      </c>
      <c r="H25" s="5" t="str">
        <v>INSPECTIONS-05/24/26-06/27/26</v>
      </c>
      <c r="I25" s="44" t="n">
        <v>2233</v>
      </c>
      <c r="J25" s="44" t="n">
        <v>0</v>
      </c>
      <c r="K25" s="7" t="n">
        <f>I25-J25</f>
        <v>2233</v>
      </c>
      <c r="L25" s="31" t="str">
        <v>Monthly check register</v>
      </c>
      <c r="M25" s="2" t="str">
        <v>3</v>
      </c>
      <c r="N25" s="5" t="str"/>
      <c r="O25" s="5" t="str">
        <v>CODE ENFORCEMENT OUTSIDE</v>
      </c>
      <c r="P25" s="2" t="str">
        <v>FIN-202607-03</v>
      </c>
    </row>
    <row r="26" ht="44" customHeight="1">
      <c r="A26" s="14" t="str">
        <v>Jan-Jul 2026</v>
      </c>
      <c r="B26" s="48" t="n">
        <v>46219</v>
      </c>
      <c r="C26" s="14" t="str">
        <v>Kraft Municipal Group</v>
      </c>
      <c r="D26" s="14" t="str">
        <v>59520</v>
      </c>
      <c r="E26" s="14" t="str">
        <v>26-01771</v>
      </c>
      <c r="F26" s="14" t="str">
        <v>3</v>
      </c>
      <c r="G26" s="14" t="str">
        <v>01-00-413-316</v>
      </c>
      <c r="H26" s="20" t="str">
        <v>INSPECTIONS-05/24/26-06/27/26</v>
      </c>
      <c r="I26" s="49" t="n">
        <v>30403.98</v>
      </c>
      <c r="J26" s="49" t="n">
        <v>0</v>
      </c>
      <c r="K26" s="22" t="n">
        <f>I26-J26</f>
        <v>30403.98</v>
      </c>
      <c r="L26" s="50" t="str">
        <v>Monthly check register</v>
      </c>
      <c r="M26" s="14" t="str">
        <v>3</v>
      </c>
      <c r="N26" s="20" t="str"/>
      <c r="O26" s="20" t="str">
        <v>INSPECTION SERVICES</v>
      </c>
      <c r="P26" s="14" t="str">
        <v>FIN-202607-03</v>
      </c>
    </row>
    <row r="27" ht="44" customHeight="1">
      <c r="A27" s="2" t="str">
        <v>Aug 2026</v>
      </c>
      <c r="B27" s="47" t="n">
        <v>46247</v>
      </c>
      <c r="C27" s="2" t="str">
        <v>Kraft Municipal Group</v>
      </c>
      <c r="D27" s="2" t="str">
        <v>59723</v>
      </c>
      <c r="E27" s="2" t="str">
        <v>26-02097</v>
      </c>
      <c r="F27" s="2" t="str"/>
      <c r="G27" s="2" t="str">
        <v>01-00-414-205</v>
      </c>
      <c r="H27" s="5" t="str">
        <v>1 INSPECTIONS - 6/28/26 -7/25/26</v>
      </c>
      <c r="I27" s="44" t="n">
        <v>1915</v>
      </c>
      <c r="J27" s="44" t="n">
        <v>0</v>
      </c>
      <c r="K27" s="7" t="n">
        <f>I27-J27</f>
        <v>1915</v>
      </c>
      <c r="L27" s="31" t="str">
        <v>Monthly check register</v>
      </c>
      <c r="M27" s="2" t="str">
        <v>2</v>
      </c>
      <c r="N27" s="5" t="str"/>
      <c r="O27" s="5" t="str">
        <v>ZONING PERMIT ADMINISTRATION</v>
      </c>
      <c r="P27" s="2" t="str">
        <v>AUG</v>
      </c>
    </row>
    <row r="28" ht="44" customHeight="1">
      <c r="A28" s="14" t="str">
        <v>Aug 2026</v>
      </c>
      <c r="B28" s="48" t="n">
        <v>46247</v>
      </c>
      <c r="C28" s="14" t="str">
        <v>Kraft Municipal Group</v>
      </c>
      <c r="D28" s="14" t="str">
        <v>59723</v>
      </c>
      <c r="E28" s="14" t="str">
        <v>26-02097</v>
      </c>
      <c r="F28" s="14" t="str"/>
      <c r="G28" s="14" t="str">
        <v>01-00-413-131</v>
      </c>
      <c r="H28" s="20" t="str">
        <v>2 INSPECTIONS - 6/28/26 -7/25/26</v>
      </c>
      <c r="I28" s="49" t="n">
        <v>1956</v>
      </c>
      <c r="J28" s="49" t="n">
        <v>0</v>
      </c>
      <c r="K28" s="22" t="n">
        <f>I28-J28</f>
        <v>1956</v>
      </c>
      <c r="L28" s="50" t="str">
        <v>Monthly check register</v>
      </c>
      <c r="M28" s="14" t="str">
        <v>2</v>
      </c>
      <c r="N28" s="20" t="str"/>
      <c r="O28" s="20" t="str">
        <v>CODE ENFORCEMENT OUTSIDE</v>
      </c>
      <c r="P28" s="14" t="str">
        <v>AUG</v>
      </c>
    </row>
    <row r="29" ht="44" customHeight="1">
      <c r="A29" s="2" t="str">
        <v>Aug 2026</v>
      </c>
      <c r="B29" s="47" t="n">
        <v>46247</v>
      </c>
      <c r="C29" s="2" t="str">
        <v>Kraft Municipal Group</v>
      </c>
      <c r="D29" s="2" t="str">
        <v>59723</v>
      </c>
      <c r="E29" s="2" t="str">
        <v>26-02097</v>
      </c>
      <c r="F29" s="2" t="str"/>
      <c r="G29" s="2" t="str">
        <v>01-00-413-316</v>
      </c>
      <c r="H29" s="5" t="str">
        <v>3 INSPECTIONS - 6/28/26 -7/25/26</v>
      </c>
      <c r="I29" s="44" t="n">
        <v>16692.83</v>
      </c>
      <c r="J29" s="44" t="n">
        <v>0</v>
      </c>
      <c r="K29" s="7" t="n">
        <f>I29-J29</f>
        <v>16692.83</v>
      </c>
      <c r="L29" s="31" t="str">
        <v>Monthly check register</v>
      </c>
      <c r="M29" s="2" t="str">
        <v>2</v>
      </c>
      <c r="N29" s="5" t="str"/>
      <c r="O29" s="5" t="str">
        <v>INSPECTION SERVICES</v>
      </c>
      <c r="P29" s="2" t="str">
        <v>AUG</v>
      </c>
    </row>
    <row r="30" ht="44" customHeight="1">
      <c r="A30" s="14" t="str">
        <v>Sep 2026</v>
      </c>
      <c r="B30" s="48" t="n">
        <v>46275</v>
      </c>
      <c r="C30" s="14" t="str">
        <v>Kraft Municipal Group</v>
      </c>
      <c r="D30" s="14" t="str">
        <v>59893</v>
      </c>
      <c r="E30" s="14" t="str">
        <v>26-02401</v>
      </c>
      <c r="F30" s="14" t="str"/>
      <c r="G30" s="14" t="str">
        <v>01-00-414-205</v>
      </c>
      <c r="H30" s="20" t="str">
        <v>KRAFT MUNICIPAL GROUP Check 59893 09/10/26 General Fund 01-00-414-205 Zoning Permit Administration INSPECTIONS - 7/26/26-8/22/26 26-02401 $ 2,352.00</v>
      </c>
      <c r="I30" s="49"/>
      <c r="J30" s="49"/>
      <c r="K30" s="49" t="n">
        <v>2352</v>
      </c>
      <c r="L30" s="50" t="str">
        <v>October 13 packet</v>
      </c>
      <c r="M30" s="14" t="str">
        <v>67</v>
      </c>
      <c r="N30" s="20" t="str"/>
      <c r="O30" s="20" t="str">
        <v>See source line</v>
      </c>
      <c r="P30" s="14" t="str">
        <v>SEP</v>
      </c>
    </row>
    <row r="31" ht="44" customHeight="1">
      <c r="A31" s="2" t="str">
        <v>Sep 2026</v>
      </c>
      <c r="B31" s="47" t="n">
        <v>46275</v>
      </c>
      <c r="C31" s="2" t="str">
        <v>Kraft Municipal Group</v>
      </c>
      <c r="D31" s="2" t="str">
        <v>59893</v>
      </c>
      <c r="E31" s="2" t="str">
        <v>26-02401</v>
      </c>
      <c r="F31" s="2" t="str"/>
      <c r="G31" s="2" t="str">
        <v>01-00-413-131</v>
      </c>
      <c r="H31" s="5" t="str">
        <v>Check 59893 09/10/26 General Fund 01-00-413-131 Code Enforcement Outside INSPECTIONS - 7/26/26-8/22/26 26-02401 $ 2,604.00</v>
      </c>
      <c r="I31" s="44"/>
      <c r="J31" s="44"/>
      <c r="K31" s="44" t="n">
        <v>2604</v>
      </c>
      <c r="L31" s="31" t="str">
        <v>October 13 packet</v>
      </c>
      <c r="M31" s="2" t="str">
        <v>68</v>
      </c>
      <c r="N31" s="5" t="str"/>
      <c r="O31" s="5" t="str">
        <v>See source line</v>
      </c>
      <c r="P31" s="2" t="str">
        <v>SEP</v>
      </c>
    </row>
    <row r="32" ht="44" customHeight="1">
      <c r="A32" s="14" t="str">
        <v>Sep 2026</v>
      </c>
      <c r="B32" s="48" t="n">
        <v>46275</v>
      </c>
      <c r="C32" s="14" t="str">
        <v>Kraft Municipal Group</v>
      </c>
      <c r="D32" s="14" t="str">
        <v>59893</v>
      </c>
      <c r="E32" s="14" t="str">
        <v>26-02401</v>
      </c>
      <c r="F32" s="14" t="str"/>
      <c r="G32" s="14" t="str">
        <v>01-00-413-316</v>
      </c>
      <c r="H32" s="20" t="str">
        <v>Check 59893 09/10/26 General Fund 01-00-413-316 Inspection Services INSPECTIONS - 7/26/26-8/22/26 26-02401 $ 17,170.80</v>
      </c>
      <c r="I32" s="49"/>
      <c r="J32" s="49"/>
      <c r="K32" s="49" t="n">
        <v>17170.8</v>
      </c>
      <c r="L32" s="50" t="str">
        <v>October 13 packet</v>
      </c>
      <c r="M32" s="14" t="str">
        <v>68</v>
      </c>
      <c r="N32" s="20" t="str"/>
      <c r="O32" s="20" t="str">
        <v>See source line</v>
      </c>
      <c r="P32" s="14" t="str">
        <v>SEP</v>
      </c>
    </row>
    <row r="33" ht="44" customHeight="1">
      <c r="A33" s="2" t="str">
        <v>Jan-Jul 2026</v>
      </c>
      <c r="B33" s="47" t="n">
        <v>46030</v>
      </c>
      <c r="C33" s="2" t="str">
        <v>McCarthy Engineering</v>
      </c>
      <c r="D33" s="2" t="str">
        <v>58277</v>
      </c>
      <c r="E33" s="2" t="str">
        <v>26-00047</v>
      </c>
      <c r="F33" s="2" t="str">
        <v>1</v>
      </c>
      <c r="G33" s="2" t="str">
        <v>01-00-408-312</v>
      </c>
      <c r="H33" s="5" t="str">
        <v>ENG - 2001 STATE HILL-SINKHOLE</v>
      </c>
      <c r="I33" s="44" t="n">
        <v>228.34</v>
      </c>
      <c r="J33" s="44" t="n">
        <v>0</v>
      </c>
      <c r="K33" s="7" t="n">
        <f>I33-J33</f>
        <v>228.34</v>
      </c>
      <c r="L33" s="31" t="str">
        <v>Monthly check register</v>
      </c>
      <c r="M33" s="2" t="str">
        <v>1, 12, 23, 34</v>
      </c>
      <c r="N33" s="5" t="str"/>
      <c r="O33" s="5" t="str">
        <v>CONSULTING-ENGINEERING FEES</v>
      </c>
      <c r="P33" s="2" t="str">
        <v>FIN-202601-05</v>
      </c>
    </row>
    <row r="34" ht="44" customHeight="1">
      <c r="A34" s="14" t="str">
        <v>Jan-Jul 2026</v>
      </c>
      <c r="B34" s="48" t="n">
        <v>46030</v>
      </c>
      <c r="C34" s="14" t="str">
        <v>McCarthy Engineering</v>
      </c>
      <c r="D34" s="14" t="str">
        <v>58277</v>
      </c>
      <c r="E34" s="14" t="str">
        <v>26-00048</v>
      </c>
      <c r="F34" s="14" t="str">
        <v>1</v>
      </c>
      <c r="G34" s="14" t="str">
        <v>01-00-408-310</v>
      </c>
      <c r="H34" s="20" t="str">
        <v>ENG-BERKSHIRE MALL STORMWATER</v>
      </c>
      <c r="I34" s="49" t="n">
        <v>8447.25</v>
      </c>
      <c r="J34" s="49" t="n">
        <v>0</v>
      </c>
      <c r="K34" s="22" t="n">
        <f>I34-J34</f>
        <v>8447.25</v>
      </c>
      <c r="L34" s="50" t="str">
        <v>Monthly check register</v>
      </c>
      <c r="M34" s="14" t="str">
        <v>1, 12, 23, 34</v>
      </c>
      <c r="N34" s="20" t="str"/>
      <c r="O34" s="20" t="str">
        <v>ENGINEER DEV REVIEW COSTS</v>
      </c>
      <c r="P34" s="14" t="str">
        <v>FIN-202601-05</v>
      </c>
    </row>
    <row r="35" ht="44" customHeight="1">
      <c r="A35" s="2" t="str">
        <v>Jan-Jul 2026</v>
      </c>
      <c r="B35" s="47" t="n">
        <v>46030</v>
      </c>
      <c r="C35" s="2" t="str">
        <v>McCarthy Engineering</v>
      </c>
      <c r="D35" s="2" t="str">
        <v>58277</v>
      </c>
      <c r="E35" s="2" t="str">
        <v>26-00049</v>
      </c>
      <c r="F35" s="2" t="str">
        <v>1</v>
      </c>
      <c r="G35" s="2" t="str">
        <v>01-00-408-312</v>
      </c>
      <c r="H35" s="5" t="str">
        <v>ENG - LANDSCAPE REGULATIONS</v>
      </c>
      <c r="I35" s="44" t="n">
        <v>2666.88</v>
      </c>
      <c r="J35" s="44" t="n">
        <v>0</v>
      </c>
      <c r="K35" s="7" t="n">
        <f>I35-J35</f>
        <v>2666.88</v>
      </c>
      <c r="L35" s="31" t="str">
        <v>Monthly check register</v>
      </c>
      <c r="M35" s="2" t="str">
        <v>1, 12, 23, 34</v>
      </c>
      <c r="N35" s="5" t="str"/>
      <c r="O35" s="5" t="str">
        <v>CONSULTING-ENGINEERING FEES</v>
      </c>
      <c r="P35" s="2" t="str">
        <v>FIN-202601-05</v>
      </c>
    </row>
    <row r="36" ht="44" customHeight="1">
      <c r="A36" s="14" t="str">
        <v>Jan-Jul 2026</v>
      </c>
      <c r="B36" s="48" t="n">
        <v>46030</v>
      </c>
      <c r="C36" s="14" t="str">
        <v>McCarthy Engineering</v>
      </c>
      <c r="D36" s="14" t="str">
        <v>58277</v>
      </c>
      <c r="E36" s="14" t="str">
        <v>26-00050</v>
      </c>
      <c r="F36" s="14" t="str">
        <v>1</v>
      </c>
      <c r="G36" s="14" t="str">
        <v>01-00-408-310</v>
      </c>
      <c r="H36" s="20" t="str">
        <v>ENG - METROPOLITAN II REVIEW</v>
      </c>
      <c r="I36" s="49" t="n">
        <v>144</v>
      </c>
      <c r="J36" s="49" t="n">
        <v>0</v>
      </c>
      <c r="K36" s="22" t="n">
        <f>I36-J36</f>
        <v>144</v>
      </c>
      <c r="L36" s="50" t="str">
        <v>Monthly check register</v>
      </c>
      <c r="M36" s="14" t="str">
        <v>1, 12, 23, 34</v>
      </c>
      <c r="N36" s="20" t="str"/>
      <c r="O36" s="20" t="str">
        <v>ENGINEER DEV REVIEW COSTS</v>
      </c>
      <c r="P36" s="14" t="str">
        <v>FIN-202601-05</v>
      </c>
    </row>
    <row r="37" ht="44" customHeight="1">
      <c r="A37" s="2" t="str">
        <v>Jan-Jul 2026</v>
      </c>
      <c r="B37" s="47" t="n">
        <v>46030</v>
      </c>
      <c r="C37" s="2" t="str">
        <v>McCarthy Engineering</v>
      </c>
      <c r="D37" s="2" t="str">
        <v>58277</v>
      </c>
      <c r="E37" s="2" t="str">
        <v>26-00051</v>
      </c>
      <c r="F37" s="2" t="str">
        <v>1</v>
      </c>
      <c r="G37" s="2" t="str">
        <v>01-00-408-600</v>
      </c>
      <c r="H37" s="5" t="str">
        <v>ENG - 2025 BID FOR 2026 STREET</v>
      </c>
      <c r="I37" s="44" t="n">
        <v>544</v>
      </c>
      <c r="J37" s="44" t="n">
        <v>0</v>
      </c>
      <c r="K37" s="7" t="n">
        <f>I37-J37</f>
        <v>544</v>
      </c>
      <c r="L37" s="31" t="str">
        <v>Monthly check register</v>
      </c>
      <c r="M37" s="2" t="str">
        <v>1, 12, 23, 34</v>
      </c>
      <c r="N37" s="5" t="str"/>
      <c r="O37" s="5" t="str">
        <v>ENGINEERING-CAPITAL PROJECTS</v>
      </c>
      <c r="P37" s="2" t="str">
        <v>FIN-202601-05</v>
      </c>
    </row>
    <row r="38" ht="44" customHeight="1">
      <c r="A38" s="14" t="str">
        <v>Jan-Jul 2026</v>
      </c>
      <c r="B38" s="48" t="n">
        <v>46030</v>
      </c>
      <c r="C38" s="14" t="str">
        <v>McCarthy Engineering</v>
      </c>
      <c r="D38" s="14" t="str">
        <v>58277</v>
      </c>
      <c r="E38" s="14" t="str">
        <v>26-00052</v>
      </c>
      <c r="F38" s="14" t="str">
        <v>1</v>
      </c>
      <c r="G38" s="14" t="str">
        <v>01-00-436-202</v>
      </c>
      <c r="H38" s="20" t="str">
        <v>ENG - MS4 ANNUAL REPORTING</v>
      </c>
      <c r="I38" s="49" t="n">
        <v>408</v>
      </c>
      <c r="J38" s="49" t="n">
        <v>0</v>
      </c>
      <c r="K38" s="22" t="n">
        <f>I38-J38</f>
        <v>408</v>
      </c>
      <c r="L38" s="50" t="str">
        <v>Monthly check register</v>
      </c>
      <c r="M38" s="14" t="str">
        <v>1, 12, 23, 34</v>
      </c>
      <c r="N38" s="20" t="str"/>
      <c r="O38" s="20" t="str">
        <v>STORMWATER ENGINEERING</v>
      </c>
      <c r="P38" s="14" t="str">
        <v>FIN-202601-05</v>
      </c>
    </row>
    <row r="39" ht="44" customHeight="1">
      <c r="A39" s="2" t="str">
        <v>Jan-Jul 2026</v>
      </c>
      <c r="B39" s="47" t="n">
        <v>46030</v>
      </c>
      <c r="C39" s="2" t="str">
        <v>McCarthy Engineering</v>
      </c>
      <c r="D39" s="2" t="str">
        <v>58277</v>
      </c>
      <c r="E39" s="2" t="str">
        <v>26-00053</v>
      </c>
      <c r="F39" s="2" t="str">
        <v>1</v>
      </c>
      <c r="G39" s="2" t="str">
        <v>01-00-414-205</v>
      </c>
      <c r="H39" s="5" t="str">
        <v>ENG - COMMERCIAL ZONING</v>
      </c>
      <c r="I39" s="44" t="n">
        <v>792</v>
      </c>
      <c r="J39" s="44" t="n">
        <v>0</v>
      </c>
      <c r="K39" s="7" t="n">
        <f>I39-J39</f>
        <v>792</v>
      </c>
      <c r="L39" s="31" t="str">
        <v>Monthly check register</v>
      </c>
      <c r="M39" s="2" t="str">
        <v>1, 12, 23, 34</v>
      </c>
      <c r="N39" s="5" t="str"/>
      <c r="O39" s="5" t="str">
        <v>ZONING PERMIT ADMINISTRATION</v>
      </c>
      <c r="P39" s="2" t="str">
        <v>FIN-202601-05</v>
      </c>
    </row>
    <row r="40" ht="44" customHeight="1">
      <c r="A40" s="14" t="str">
        <v>Jan-Jul 2026</v>
      </c>
      <c r="B40" s="48" t="n">
        <v>46030</v>
      </c>
      <c r="C40" s="14" t="str">
        <v>McCarthy Engineering</v>
      </c>
      <c r="D40" s="14" t="str">
        <v>58277</v>
      </c>
      <c r="E40" s="14" t="str">
        <v>26-00054</v>
      </c>
      <c r="F40" s="14" t="str">
        <v>1</v>
      </c>
      <c r="G40" s="14" t="str">
        <v>01-00-408-312</v>
      </c>
      <c r="H40" s="20" t="str">
        <v>ENG - GENERAL ENGINEERING</v>
      </c>
      <c r="I40" s="49" t="n">
        <v>839.62</v>
      </c>
      <c r="J40" s="49" t="n">
        <v>0</v>
      </c>
      <c r="K40" s="22" t="n">
        <f>I40-J40</f>
        <v>839.62</v>
      </c>
      <c r="L40" s="50" t="str">
        <v>Monthly check register</v>
      </c>
      <c r="M40" s="14" t="str">
        <v>1, 12, 23, 34</v>
      </c>
      <c r="N40" s="20" t="str"/>
      <c r="O40" s="20" t="str">
        <v>CONSULTING-ENGINEERING FEES</v>
      </c>
      <c r="P40" s="14" t="str">
        <v>FIN-202601-05</v>
      </c>
    </row>
    <row r="41" ht="44" customHeight="1">
      <c r="A41" s="2" t="str">
        <v>Jan-Jul 2026</v>
      </c>
      <c r="B41" s="47" t="n">
        <v>46030</v>
      </c>
      <c r="C41" s="2" t="str">
        <v>McCarthy Engineering</v>
      </c>
      <c r="D41" s="2" t="str">
        <v>58277</v>
      </c>
      <c r="E41" s="2" t="str">
        <v>26-00055</v>
      </c>
      <c r="F41" s="2" t="str">
        <v>1</v>
      </c>
      <c r="G41" s="2" t="str">
        <v>01-00-408-312</v>
      </c>
      <c r="H41" s="5" t="str">
        <v>ENG - BERKSHIRE HEIGHTS PLAYGD</v>
      </c>
      <c r="I41" s="44" t="n">
        <v>278</v>
      </c>
      <c r="J41" s="44" t="n">
        <v>0</v>
      </c>
      <c r="K41" s="7" t="n">
        <f>I41-J41</f>
        <v>278</v>
      </c>
      <c r="L41" s="31" t="str">
        <v>Monthly check register</v>
      </c>
      <c r="M41" s="2" t="str">
        <v>1, 12, 23, 34</v>
      </c>
      <c r="N41" s="5" t="str"/>
      <c r="O41" s="5" t="str">
        <v>CONSULTING-ENGINEERING FEES</v>
      </c>
      <c r="P41" s="2" t="str">
        <v>FIN-202601-05</v>
      </c>
    </row>
    <row r="42" ht="44" customHeight="1">
      <c r="A42" s="14" t="str">
        <v>Jan-Jul 2026</v>
      </c>
      <c r="B42" s="48" t="n">
        <v>46030</v>
      </c>
      <c r="C42" s="14" t="str">
        <v>McCarthy Engineering</v>
      </c>
      <c r="D42" s="14" t="str">
        <v>58277</v>
      </c>
      <c r="E42" s="14" t="str">
        <v>26-00056</v>
      </c>
      <c r="F42" s="14" t="str">
        <v>1</v>
      </c>
      <c r="G42" s="14" t="str">
        <v>01-00-436-202</v>
      </c>
      <c r="H42" s="20" t="str">
        <v>ENG - MS4 ANNUAL REPORTING</v>
      </c>
      <c r="I42" s="49" t="n">
        <v>204</v>
      </c>
      <c r="J42" s="49" t="n">
        <v>0</v>
      </c>
      <c r="K42" s="22" t="n">
        <f>I42-J42</f>
        <v>204</v>
      </c>
      <c r="L42" s="50" t="str">
        <v>Monthly check register</v>
      </c>
      <c r="M42" s="14" t="str">
        <v>1, 12, 23, 34</v>
      </c>
      <c r="N42" s="20" t="str"/>
      <c r="O42" s="20" t="str">
        <v>STORMWATER ENGINEERING</v>
      </c>
      <c r="P42" s="14" t="str">
        <v>FIN-202601-05</v>
      </c>
    </row>
    <row r="43" ht="44" customHeight="1">
      <c r="A43" s="2" t="str">
        <v>Jan-Jul 2026</v>
      </c>
      <c r="B43" s="47" t="n">
        <v>46030</v>
      </c>
      <c r="C43" s="2" t="str">
        <v>McCarthy Engineering</v>
      </c>
      <c r="D43" s="2" t="str">
        <v>58277</v>
      </c>
      <c r="E43" s="2" t="str">
        <v>26-00057</v>
      </c>
      <c r="F43" s="2" t="str">
        <v>1</v>
      </c>
      <c r="G43" s="2" t="str">
        <v>01-00-408-310</v>
      </c>
      <c r="H43" s="5" t="str">
        <v>ENG - STATE HILL CRAFT COCKTAI</v>
      </c>
      <c r="I43" s="44" t="n">
        <v>268</v>
      </c>
      <c r="J43" s="44" t="n">
        <v>0</v>
      </c>
      <c r="K43" s="7" t="n">
        <f>I43-J43</f>
        <v>268</v>
      </c>
      <c r="L43" s="31" t="str">
        <v>Monthly check register</v>
      </c>
      <c r="M43" s="2" t="str">
        <v>1, 12, 23, 34</v>
      </c>
      <c r="N43" s="5" t="str"/>
      <c r="O43" s="5" t="str">
        <v>ENGINEER DEV REVIEW COSTS</v>
      </c>
      <c r="P43" s="2" t="str">
        <v>FIN-202601-05</v>
      </c>
    </row>
    <row r="44" ht="44" customHeight="1">
      <c r="A44" s="14" t="str">
        <v>Jan-Jul 2026</v>
      </c>
      <c r="B44" s="48" t="n">
        <v>46030</v>
      </c>
      <c r="C44" s="14" t="str">
        <v>McCarthy Engineering</v>
      </c>
      <c r="D44" s="14" t="str">
        <v>58277</v>
      </c>
      <c r="E44" s="14" t="str">
        <v>26-00058</v>
      </c>
      <c r="F44" s="14" t="str">
        <v>1</v>
      </c>
      <c r="G44" s="14" t="str">
        <v>08-00-429-313</v>
      </c>
      <c r="H44" s="20" t="str">
        <v>ENG - WEST LAWN INTERCEPTOR</v>
      </c>
      <c r="I44" s="49" t="n">
        <v>924.4</v>
      </c>
      <c r="J44" s="49" t="n">
        <v>0</v>
      </c>
      <c r="K44" s="22" t="n">
        <f>I44-J44</f>
        <v>924.4</v>
      </c>
      <c r="L44" s="50" t="str">
        <v>Monthly check register</v>
      </c>
      <c r="M44" s="14" t="str">
        <v>1, 12, 23, 34</v>
      </c>
      <c r="N44" s="20" t="str"/>
      <c r="O44" s="20" t="str">
        <v>ENGINEERING</v>
      </c>
      <c r="P44" s="14" t="str">
        <v>FIN-202601-05</v>
      </c>
    </row>
    <row r="45" ht="44" customHeight="1">
      <c r="A45" s="2" t="str">
        <v>Jan-Jul 2026</v>
      </c>
      <c r="B45" s="47" t="n">
        <v>46065</v>
      </c>
      <c r="C45" s="2" t="str">
        <v>McCarthy Engineering</v>
      </c>
      <c r="D45" s="2" t="str">
        <v>58505</v>
      </c>
      <c r="E45" s="2" t="str">
        <v>26-00351</v>
      </c>
      <c r="F45" s="2" t="str">
        <v>1</v>
      </c>
      <c r="G45" s="2" t="str">
        <v>01-00-413-131</v>
      </c>
      <c r="H45" s="5" t="str">
        <v>ENG - 2001 STATE HILL-SINKHOLE</v>
      </c>
      <c r="I45" s="44" t="n">
        <v>72</v>
      </c>
      <c r="J45" s="44" t="n">
        <v>0</v>
      </c>
      <c r="K45" s="7" t="n">
        <f>I45-J45</f>
        <v>72</v>
      </c>
      <c r="L45" s="31" t="str">
        <v>Monthly check register</v>
      </c>
      <c r="M45" s="2" t="str">
        <v>1</v>
      </c>
      <c r="N45" s="5" t="str">
        <v>202602-BOW_Finances/RTK Jadic 4. Check Register Feb 2026.pdf</v>
      </c>
      <c r="O45" s="5" t="str">
        <v>CODE ENFORCEMENT OUTSIDE</v>
      </c>
      <c r="P45" s="2" t="str">
        <v>FIN-202602-07</v>
      </c>
    </row>
    <row r="46" ht="44" customHeight="1">
      <c r="A46" s="14" t="str">
        <v>Jan-Jul 2026</v>
      </c>
      <c r="B46" s="48" t="n">
        <v>46065</v>
      </c>
      <c r="C46" s="14" t="str">
        <v>McCarthy Engineering</v>
      </c>
      <c r="D46" s="14" t="str">
        <v>58505</v>
      </c>
      <c r="E46" s="14" t="str">
        <v>26-00352</v>
      </c>
      <c r="F46" s="14" t="str">
        <v>1</v>
      </c>
      <c r="G46" s="14" t="str">
        <v>01-00-411-373</v>
      </c>
      <c r="H46" s="20" t="str">
        <v>ENG - FIRE DEPT RESTORATION</v>
      </c>
      <c r="I46" s="49" t="n">
        <v>2136</v>
      </c>
      <c r="J46" s="49" t="n">
        <v>0</v>
      </c>
      <c r="K46" s="22" t="n">
        <f>I46-J46</f>
        <v>2136</v>
      </c>
      <c r="L46" s="50" t="str">
        <v>Monthly check register</v>
      </c>
      <c r="M46" s="14" t="str">
        <v>1</v>
      </c>
      <c r="N46" s="20" t="str">
        <v>202602-BOW_Finances/RTK Jadic 4. Check Register Feb 2026.pdf</v>
      </c>
      <c r="O46" s="20" t="str">
        <v>FIRE DEPT MAINT</v>
      </c>
      <c r="P46" s="14" t="str">
        <v>FIN-202602-07</v>
      </c>
    </row>
    <row r="47" ht="44" customHeight="1">
      <c r="A47" s="2" t="str">
        <v>Jan-Jul 2026</v>
      </c>
      <c r="B47" s="47" t="n">
        <v>46065</v>
      </c>
      <c r="C47" s="2" t="str">
        <v>McCarthy Engineering</v>
      </c>
      <c r="D47" s="2" t="str">
        <v>58505</v>
      </c>
      <c r="E47" s="2" t="str">
        <v>26-00353</v>
      </c>
      <c r="F47" s="2" t="str">
        <v>1</v>
      </c>
      <c r="G47" s="2" t="str">
        <v>01-00-408-310</v>
      </c>
      <c r="H47" s="5" t="str">
        <v>ENG -BERKSHIRE MALL STORMWATER</v>
      </c>
      <c r="I47" s="44" t="n">
        <v>7290</v>
      </c>
      <c r="J47" s="44" t="n">
        <v>0</v>
      </c>
      <c r="K47" s="7" t="n">
        <f>I47-J47</f>
        <v>7290</v>
      </c>
      <c r="L47" s="31" t="str">
        <v>Monthly check register</v>
      </c>
      <c r="M47" s="2" t="str">
        <v>1</v>
      </c>
      <c r="N47" s="5" t="str">
        <v>202602-BOW_Finances/RTK Jadic 4. Check Register Feb 2026.pdf</v>
      </c>
      <c r="O47" s="5" t="str">
        <v>ENGINEER DEV REVIEW COSTS</v>
      </c>
      <c r="P47" s="2" t="str">
        <v>FIN-202602-07</v>
      </c>
    </row>
    <row r="48" ht="44" customHeight="1">
      <c r="A48" s="14" t="str">
        <v>Jan-Jul 2026</v>
      </c>
      <c r="B48" s="48" t="n">
        <v>46065</v>
      </c>
      <c r="C48" s="14" t="str">
        <v>McCarthy Engineering</v>
      </c>
      <c r="D48" s="14" t="str">
        <v>58505</v>
      </c>
      <c r="E48" s="14" t="str">
        <v>26-00354</v>
      </c>
      <c r="F48" s="14" t="str">
        <v>1</v>
      </c>
      <c r="G48" s="14" t="str">
        <v>01-00-408-310</v>
      </c>
      <c r="H48" s="20" t="str">
        <v>ENG - METROPOLITAN II REVIEW</v>
      </c>
      <c r="I48" s="49" t="n">
        <v>140</v>
      </c>
      <c r="J48" s="49" t="n">
        <v>0</v>
      </c>
      <c r="K48" s="22" t="n">
        <f>I48-J48</f>
        <v>140</v>
      </c>
      <c r="L48" s="50" t="str">
        <v>Monthly check register</v>
      </c>
      <c r="M48" s="14" t="str">
        <v>1</v>
      </c>
      <c r="N48" s="20" t="str">
        <v>202602-BOW_Finances/RTK Jadic 4. Check Register Feb 2026.pdf</v>
      </c>
      <c r="O48" s="20" t="str">
        <v>ENGINEER DEV REVIEW COSTS</v>
      </c>
      <c r="P48" s="14" t="str">
        <v>FIN-202602-07</v>
      </c>
    </row>
    <row r="49" ht="44" customHeight="1">
      <c r="A49" s="2" t="str">
        <v>Jan-Jul 2026</v>
      </c>
      <c r="B49" s="47" t="n">
        <v>46065</v>
      </c>
      <c r="C49" s="2" t="str">
        <v>McCarthy Engineering</v>
      </c>
      <c r="D49" s="2" t="str">
        <v>58505</v>
      </c>
      <c r="E49" s="2" t="str">
        <v>26-00355</v>
      </c>
      <c r="F49" s="2" t="str">
        <v>1</v>
      </c>
      <c r="G49" s="2" t="str">
        <v>01-00-408-600</v>
      </c>
      <c r="H49" s="5" t="str">
        <v>ENG -2025 BID FOR 2026 STREETS</v>
      </c>
      <c r="I49" s="44" t="n">
        <v>1132</v>
      </c>
      <c r="J49" s="44" t="n">
        <v>0</v>
      </c>
      <c r="K49" s="7" t="n">
        <f>I49-J49</f>
        <v>1132</v>
      </c>
      <c r="L49" s="31" t="str">
        <v>Monthly check register</v>
      </c>
      <c r="M49" s="2" t="str">
        <v>1</v>
      </c>
      <c r="N49" s="5" t="str">
        <v>202602-BOW_Finances/RTK Jadic 4. Check Register Feb 2026.pdf</v>
      </c>
      <c r="O49" s="5" t="str">
        <v>ENGINEERING-CAPITAL PROJECTS</v>
      </c>
      <c r="P49" s="2" t="str">
        <v>FIN-202602-07</v>
      </c>
    </row>
    <row r="50" ht="44" customHeight="1">
      <c r="A50" s="14" t="str">
        <v>Jan-Jul 2026</v>
      </c>
      <c r="B50" s="48" t="n">
        <v>46065</v>
      </c>
      <c r="C50" s="14" t="str">
        <v>McCarthy Engineering</v>
      </c>
      <c r="D50" s="14" t="str">
        <v>58505</v>
      </c>
      <c r="E50" s="14" t="str">
        <v>26-00356</v>
      </c>
      <c r="F50" s="14" t="str">
        <v>1</v>
      </c>
      <c r="G50" s="14" t="str">
        <v>01-00-414-205</v>
      </c>
      <c r="H50" s="20" t="str">
        <v>ENG - COMMERCIAL ZONING</v>
      </c>
      <c r="I50" s="49" t="n">
        <v>990.53</v>
      </c>
      <c r="J50" s="49" t="n">
        <v>0</v>
      </c>
      <c r="K50" s="22" t="n">
        <f>I50-J50</f>
        <v>990.53</v>
      </c>
      <c r="L50" s="50" t="str">
        <v>Monthly check register</v>
      </c>
      <c r="M50" s="14" t="str">
        <v>1</v>
      </c>
      <c r="N50" s="20" t="str">
        <v>202602-BOW_Finances/RTK Jadic 4. Check Register Feb 2026.pdf</v>
      </c>
      <c r="O50" s="20" t="str">
        <v>ZONING PERMIT ADMINISTRATION</v>
      </c>
      <c r="P50" s="14" t="str">
        <v>FIN-202602-07</v>
      </c>
    </row>
    <row r="51" ht="44" customHeight="1">
      <c r="A51" s="2" t="str">
        <v>Jan-Jul 2026</v>
      </c>
      <c r="B51" s="47" t="n">
        <v>46065</v>
      </c>
      <c r="C51" s="2" t="str">
        <v>McCarthy Engineering</v>
      </c>
      <c r="D51" s="2" t="str">
        <v>58505</v>
      </c>
      <c r="E51" s="2" t="str">
        <v>26-00357</v>
      </c>
      <c r="F51" s="2" t="str">
        <v>1</v>
      </c>
      <c r="G51" s="2" t="str">
        <v>01-00-436-202</v>
      </c>
      <c r="H51" s="5" t="str">
        <v>ENG - GENERAL ENGINEERING</v>
      </c>
      <c r="I51" s="44" t="n">
        <v>434</v>
      </c>
      <c r="J51" s="44" t="n">
        <v>0</v>
      </c>
      <c r="K51" s="7" t="n">
        <f>I51-J51</f>
        <v>434</v>
      </c>
      <c r="L51" s="31" t="str">
        <v>Monthly check register</v>
      </c>
      <c r="M51" s="2" t="str">
        <v>1</v>
      </c>
      <c r="N51" s="5" t="str">
        <v>202602-BOW_Finances/RTK Jadic 4. Check Register Feb 2026.pdf</v>
      </c>
      <c r="O51" s="5" t="str">
        <v>STORMWATER ENGINEERING</v>
      </c>
      <c r="P51" s="2" t="str">
        <v>FIN-202602-07</v>
      </c>
    </row>
    <row r="52" ht="44" customHeight="1">
      <c r="A52" s="14" t="str">
        <v>Jan-Jul 2026</v>
      </c>
      <c r="B52" s="48" t="n">
        <v>46065</v>
      </c>
      <c r="C52" s="14" t="str">
        <v>McCarthy Engineering</v>
      </c>
      <c r="D52" s="14" t="str">
        <v>58505</v>
      </c>
      <c r="E52" s="14" t="str">
        <v>26-00358</v>
      </c>
      <c r="F52" s="14" t="str">
        <v>1</v>
      </c>
      <c r="G52" s="14" t="str">
        <v>01-00-408-312</v>
      </c>
      <c r="H52" s="20" t="str">
        <v>ENG - BERKSHIRE HEIGHTS PLAYGD</v>
      </c>
      <c r="I52" s="49" t="n">
        <v>148</v>
      </c>
      <c r="J52" s="49" t="n">
        <v>0</v>
      </c>
      <c r="K52" s="22" t="n">
        <f>I52-J52</f>
        <v>148</v>
      </c>
      <c r="L52" s="50" t="str">
        <v>Monthly check register</v>
      </c>
      <c r="M52" s="14" t="str">
        <v>1</v>
      </c>
      <c r="N52" s="20" t="str">
        <v>202602-BOW_Finances/RTK Jadic 4. Check Register Feb 2026.pdf</v>
      </c>
      <c r="O52" s="20" t="str">
        <v>CONSULTING-ENGINEERING FEES</v>
      </c>
      <c r="P52" s="14" t="str">
        <v>FIN-202602-07</v>
      </c>
    </row>
    <row r="53" ht="44" customHeight="1">
      <c r="A53" s="2" t="str">
        <v>Jan-Jul 2026</v>
      </c>
      <c r="B53" s="47" t="n">
        <v>46065</v>
      </c>
      <c r="C53" s="2" t="str">
        <v>McCarthy Engineering</v>
      </c>
      <c r="D53" s="2" t="str">
        <v>58505</v>
      </c>
      <c r="E53" s="2" t="str">
        <v>26-00359</v>
      </c>
      <c r="F53" s="2" t="str">
        <v>1</v>
      </c>
      <c r="G53" s="2" t="str">
        <v>01-00-408-310</v>
      </c>
      <c r="H53" s="5" t="str">
        <v>ENG - STATE HILL CRAFT COCKTAI</v>
      </c>
      <c r="I53" s="44" t="n">
        <v>444</v>
      </c>
      <c r="J53" s="44" t="n">
        <v>0</v>
      </c>
      <c r="K53" s="7" t="n">
        <f>I53-J53</f>
        <v>444</v>
      </c>
      <c r="L53" s="31" t="str">
        <v>Monthly check register</v>
      </c>
      <c r="M53" s="2" t="str">
        <v>1</v>
      </c>
      <c r="N53" s="5" t="str">
        <v>202602-BOW_Finances/RTK Jadic 4. Check Register Feb 2026.pdf</v>
      </c>
      <c r="O53" s="5" t="str">
        <v>ENGINEER DEV REVIEW COSTS</v>
      </c>
      <c r="P53" s="2" t="str">
        <v>FIN-202602-07</v>
      </c>
    </row>
    <row r="54" ht="44" customHeight="1">
      <c r="A54" s="14" t="str">
        <v>Jan-Jul 2026</v>
      </c>
      <c r="B54" s="48" t="n">
        <v>46065</v>
      </c>
      <c r="C54" s="14" t="str">
        <v>McCarthy Engineering</v>
      </c>
      <c r="D54" s="14" t="str">
        <v>58505</v>
      </c>
      <c r="E54" s="14" t="str">
        <v>26-00360</v>
      </c>
      <c r="F54" s="14" t="str">
        <v>1</v>
      </c>
      <c r="G54" s="14" t="str">
        <v>08-00-429-313</v>
      </c>
      <c r="H54" s="20" t="str">
        <v>ENG - WEST LAWN INTERCEPTOR</v>
      </c>
      <c r="I54" s="49" t="n">
        <v>5140.08</v>
      </c>
      <c r="J54" s="49" t="n">
        <v>0</v>
      </c>
      <c r="K54" s="22" t="n">
        <f>I54-J54</f>
        <v>5140.08</v>
      </c>
      <c r="L54" s="50" t="str">
        <v>Monthly check register</v>
      </c>
      <c r="M54" s="14" t="str">
        <v>1</v>
      </c>
      <c r="N54" s="20" t="str">
        <v>202602-BOW_Finances/RTK Jadic 4. Check Register Feb 2026.pdf</v>
      </c>
      <c r="O54" s="20" t="str">
        <v>ENGINEERING</v>
      </c>
      <c r="P54" s="14" t="str">
        <v>FIN-202602-07</v>
      </c>
    </row>
    <row r="55" ht="44" customHeight="1">
      <c r="A55" s="2" t="str">
        <v>Jan-Jul 2026</v>
      </c>
      <c r="B55" s="47" t="n">
        <v>46065</v>
      </c>
      <c r="C55" s="2" t="str">
        <v>McCarthy Engineering</v>
      </c>
      <c r="D55" s="2" t="str">
        <v>58505</v>
      </c>
      <c r="E55" s="2" t="str">
        <v>26-00361</v>
      </c>
      <c r="F55" s="2" t="str">
        <v>1</v>
      </c>
      <c r="G55" s="2" t="str">
        <v>01-00-408-310</v>
      </c>
      <c r="H55" s="5" t="str">
        <v>ENG - 55 GRANDVIEW BLVD - SWM</v>
      </c>
      <c r="I55" s="44" t="n">
        <v>666</v>
      </c>
      <c r="J55" s="44" t="n">
        <v>0</v>
      </c>
      <c r="K55" s="7" t="n">
        <f>I55-J55</f>
        <v>666</v>
      </c>
      <c r="L55" s="31" t="str">
        <v>Monthly check register</v>
      </c>
      <c r="M55" s="2" t="str">
        <v>1</v>
      </c>
      <c r="N55" s="5" t="str">
        <v>202602-BOW_Finances/RTK Jadic 4. Check Register Feb 2026.pdf</v>
      </c>
      <c r="O55" s="5" t="str">
        <v>ENGINEER DEV REVIEW COSTS</v>
      </c>
      <c r="P55" s="2" t="str">
        <v>FIN-202602-07</v>
      </c>
    </row>
    <row r="56" ht="44" customHeight="1">
      <c r="A56" s="14" t="str">
        <v>Jan-Jul 2026</v>
      </c>
      <c r="B56" s="48" t="n">
        <v>46065</v>
      </c>
      <c r="C56" s="14" t="str">
        <v>McCarthy Engineering</v>
      </c>
      <c r="D56" s="14" t="str">
        <v>58505</v>
      </c>
      <c r="E56" s="14" t="str">
        <v>26-00362</v>
      </c>
      <c r="F56" s="14" t="str">
        <v>1</v>
      </c>
      <c r="G56" s="14" t="str">
        <v>01-00-436-202</v>
      </c>
      <c r="H56" s="20" t="str">
        <v>ENG - MTF GRANT ADDITIONAL SCO</v>
      </c>
      <c r="I56" s="49" t="n">
        <v>690</v>
      </c>
      <c r="J56" s="49" t="n">
        <v>0</v>
      </c>
      <c r="K56" s="22" t="n">
        <f>I56-J56</f>
        <v>690</v>
      </c>
      <c r="L56" s="50" t="str">
        <v>Monthly check register</v>
      </c>
      <c r="M56" s="14" t="str">
        <v>1</v>
      </c>
      <c r="N56" s="20" t="str">
        <v>202602-BOW_Finances/RTK Jadic 4. Check Register Feb 2026.pdf</v>
      </c>
      <c r="O56" s="20" t="str">
        <v>STORMWATER ENGINEERING</v>
      </c>
      <c r="P56" s="14" t="str">
        <v>FIN-202602-07</v>
      </c>
    </row>
    <row r="57" ht="44" customHeight="1">
      <c r="A57" s="2" t="str">
        <v>Jan-Jul 2026</v>
      </c>
      <c r="B57" s="47" t="n">
        <v>46065</v>
      </c>
      <c r="C57" s="2" t="str">
        <v>McCarthy Engineering</v>
      </c>
      <c r="D57" s="2" t="str">
        <v>58505</v>
      </c>
      <c r="E57" s="2" t="str">
        <v>26-00363</v>
      </c>
      <c r="F57" s="2" t="str">
        <v>1</v>
      </c>
      <c r="G57" s="2" t="str">
        <v>08-00-429-313</v>
      </c>
      <c r="H57" s="5" t="str">
        <v>ENG - SEWER GENERAL SERVICE</v>
      </c>
      <c r="I57" s="44" t="n">
        <v>390</v>
      </c>
      <c r="J57" s="44" t="n">
        <v>0</v>
      </c>
      <c r="K57" s="7" t="n">
        <f>I57-J57</f>
        <v>390</v>
      </c>
      <c r="L57" s="31" t="str">
        <v>Monthly check register</v>
      </c>
      <c r="M57" s="2" t="str">
        <v>1</v>
      </c>
      <c r="N57" s="5" t="str">
        <v>202602-BOW_Finances/RTK Jadic 4. Check Register Feb 2026.pdf</v>
      </c>
      <c r="O57" s="5" t="str">
        <v>ENGINEERING</v>
      </c>
      <c r="P57" s="2" t="str">
        <v>FIN-202602-07</v>
      </c>
    </row>
    <row r="58" ht="44" customHeight="1">
      <c r="A58" s="14" t="str">
        <v>Jan-Jul 2026</v>
      </c>
      <c r="B58" s="48" t="n">
        <v>46065</v>
      </c>
      <c r="C58" s="14" t="str">
        <v>McCarthy Engineering</v>
      </c>
      <c r="D58" s="14" t="str">
        <v>58505</v>
      </c>
      <c r="E58" s="14" t="str">
        <v>26-00364</v>
      </c>
      <c r="F58" s="14" t="str">
        <v>1</v>
      </c>
      <c r="G58" s="14" t="str">
        <v>08-00-429-313</v>
      </c>
      <c r="H58" s="20" t="str">
        <v>ENG-4TH &amp; OLEY/WYNNEWOOD PUMP</v>
      </c>
      <c r="I58" s="49" t="n">
        <v>2393</v>
      </c>
      <c r="J58" s="49" t="n">
        <v>0</v>
      </c>
      <c r="K58" s="22" t="n">
        <f>I58-J58</f>
        <v>2393</v>
      </c>
      <c r="L58" s="50" t="str">
        <v>Monthly check register</v>
      </c>
      <c r="M58" s="14" t="str">
        <v>1</v>
      </c>
      <c r="N58" s="20" t="str">
        <v>202602-BOW_Finances/RTK Jadic 4. Check Register Feb 2026.pdf</v>
      </c>
      <c r="O58" s="20" t="str">
        <v>ENGINEERING</v>
      </c>
      <c r="P58" s="14" t="str">
        <v>FIN-202602-07</v>
      </c>
    </row>
    <row r="59" ht="44" customHeight="1">
      <c r="A59" s="2" t="str">
        <v>Jan-Jul 2026</v>
      </c>
      <c r="B59" s="47" t="n">
        <v>46065</v>
      </c>
      <c r="C59" s="2" t="str">
        <v>McCarthy Engineering</v>
      </c>
      <c r="D59" s="2" t="str">
        <v>58505</v>
      </c>
      <c r="E59" s="2" t="str">
        <v>26-00365</v>
      </c>
      <c r="F59" s="2" t="str">
        <v>1</v>
      </c>
      <c r="G59" s="2" t="str">
        <v>01-00-408-310</v>
      </c>
      <c r="H59" s="5" t="str">
        <v>ENG - THE ISLAND - PARK ROAD</v>
      </c>
      <c r="I59" s="44" t="n">
        <v>740</v>
      </c>
      <c r="J59" s="44" t="n">
        <v>0</v>
      </c>
      <c r="K59" s="7" t="n">
        <f>I59-J59</f>
        <v>740</v>
      </c>
      <c r="L59" s="31" t="str">
        <v>Monthly check register</v>
      </c>
      <c r="M59" s="2" t="str">
        <v>1</v>
      </c>
      <c r="N59" s="5" t="str">
        <v>202602-BOW_Finances/RTK Jadic 4. Check Register Feb 2026.pdf</v>
      </c>
      <c r="O59" s="5" t="str">
        <v>ENGINEER DEV REVIEW COSTS</v>
      </c>
      <c r="P59" s="2" t="str">
        <v>FIN-202602-07</v>
      </c>
    </row>
    <row r="60" ht="44" customHeight="1">
      <c r="A60" s="14" t="str">
        <v>Jan-Jul 2026</v>
      </c>
      <c r="B60" s="48" t="n">
        <v>46065</v>
      </c>
      <c r="C60" s="14" t="str">
        <v>McCarthy Engineering</v>
      </c>
      <c r="D60" s="14" t="str">
        <v>58505</v>
      </c>
      <c r="E60" s="14" t="str">
        <v>26-00366</v>
      </c>
      <c r="F60" s="14" t="str">
        <v>1</v>
      </c>
      <c r="G60" s="14" t="str">
        <v>01-00-414-205</v>
      </c>
      <c r="H60" s="20" t="str">
        <v>ENG - COMMERCIAL ZONING</v>
      </c>
      <c r="I60" s="49" t="n">
        <v>1332</v>
      </c>
      <c r="J60" s="49" t="n">
        <v>0</v>
      </c>
      <c r="K60" s="22" t="n">
        <f>I60-J60</f>
        <v>1332</v>
      </c>
      <c r="L60" s="50" t="str">
        <v>Monthly check register</v>
      </c>
      <c r="M60" s="14" t="str">
        <v>1</v>
      </c>
      <c r="N60" s="20" t="str">
        <v>202602-BOW_Finances/RTK Jadic 4. Check Register Feb 2026.pdf</v>
      </c>
      <c r="O60" s="20" t="str">
        <v>ZONING PERMIT ADMINISTRATION</v>
      </c>
      <c r="P60" s="14" t="str">
        <v>FIN-202602-07</v>
      </c>
    </row>
    <row r="61" ht="44" customHeight="1">
      <c r="A61" s="2" t="str">
        <v>Jan-Jul 2026</v>
      </c>
      <c r="B61" s="47" t="n">
        <v>46065</v>
      </c>
      <c r="C61" s="2" t="str">
        <v>McCarthy Engineering</v>
      </c>
      <c r="D61" s="2" t="str">
        <v>58505</v>
      </c>
      <c r="E61" s="2" t="str">
        <v>26-00367</v>
      </c>
      <c r="F61" s="2" t="str">
        <v>1</v>
      </c>
      <c r="G61" s="2" t="str">
        <v>01-00-408-312</v>
      </c>
      <c r="H61" s="5" t="str">
        <v>ENG - GENERAL ENGINEERING</v>
      </c>
      <c r="I61" s="44" t="n">
        <v>1554</v>
      </c>
      <c r="J61" s="44" t="n">
        <v>0</v>
      </c>
      <c r="K61" s="7" t="n">
        <f>I61-J61</f>
        <v>1554</v>
      </c>
      <c r="L61" s="31" t="str">
        <v>Monthly check register</v>
      </c>
      <c r="M61" s="2" t="str">
        <v>1</v>
      </c>
      <c r="N61" s="5" t="str">
        <v>202602-BOW_Finances/RTK Jadic 4. Check Register Feb 2026.pdf</v>
      </c>
      <c r="O61" s="5" t="str">
        <v>CONSULTING-ENGINEERING FEES</v>
      </c>
      <c r="P61" s="2" t="str">
        <v>FIN-202602-07</v>
      </c>
    </row>
    <row r="62" ht="44" customHeight="1">
      <c r="A62" s="14" t="str">
        <v>Jan-Jul 2026</v>
      </c>
      <c r="B62" s="48" t="n">
        <v>46065</v>
      </c>
      <c r="C62" s="14" t="str">
        <v>McCarthy Engineering</v>
      </c>
      <c r="D62" s="14" t="str">
        <v>58505</v>
      </c>
      <c r="E62" s="14" t="str">
        <v>26-00368</v>
      </c>
      <c r="F62" s="14" t="str">
        <v>1</v>
      </c>
      <c r="G62" s="14" t="str">
        <v>01-00-408-600</v>
      </c>
      <c r="H62" s="20" t="str">
        <v>ENG - 2026 STREETS PROJECTS</v>
      </c>
      <c r="I62" s="49" t="n">
        <v>481</v>
      </c>
      <c r="J62" s="49" t="n">
        <v>0</v>
      </c>
      <c r="K62" s="22" t="n">
        <f>I62-J62</f>
        <v>481</v>
      </c>
      <c r="L62" s="50" t="str">
        <v>Monthly check register</v>
      </c>
      <c r="M62" s="14" t="str">
        <v>2</v>
      </c>
      <c r="N62" s="20" t="str">
        <v>202602-BOW_Finances/RTK Jadic 4. Check Register Feb 2026.pdf</v>
      </c>
      <c r="O62" s="20" t="str">
        <v>ENGINEERING-CAPITAL PROJECTS</v>
      </c>
      <c r="P62" s="14" t="str">
        <v>FIN-202602-07</v>
      </c>
    </row>
    <row r="63" ht="44" customHeight="1">
      <c r="A63" s="2" t="str">
        <v>Jan-Jul 2026</v>
      </c>
      <c r="B63" s="47" t="n">
        <v>46065</v>
      </c>
      <c r="C63" s="2" t="str">
        <v>McCarthy Engineering</v>
      </c>
      <c r="D63" s="2" t="str">
        <v>58505</v>
      </c>
      <c r="E63" s="2" t="str">
        <v>26-00369</v>
      </c>
      <c r="F63" s="2" t="str">
        <v>1</v>
      </c>
      <c r="G63" s="2" t="str">
        <v>01-00-408-310</v>
      </c>
      <c r="H63" s="5" t="str">
        <v>ENG-1001-1015 PENN AVE REVIEW</v>
      </c>
      <c r="I63" s="44" t="n">
        <v>74</v>
      </c>
      <c r="J63" s="44" t="n">
        <v>0</v>
      </c>
      <c r="K63" s="7" t="n">
        <f>I63-J63</f>
        <v>74</v>
      </c>
      <c r="L63" s="31" t="str">
        <v>Monthly check register</v>
      </c>
      <c r="M63" s="2" t="str">
        <v>2</v>
      </c>
      <c r="N63" s="5" t="str">
        <v>202602-BOW_Finances/RTK Jadic 4. Check Register Feb 2026.pdf</v>
      </c>
      <c r="O63" s="5" t="str">
        <v>ENGINEER DEV REVIEW COSTS</v>
      </c>
      <c r="P63" s="2" t="str">
        <v>FIN-202602-07</v>
      </c>
    </row>
    <row r="64" ht="44" customHeight="1">
      <c r="A64" s="14" t="str">
        <v>Jan-Jul 2026</v>
      </c>
      <c r="B64" s="48" t="n">
        <v>46065</v>
      </c>
      <c r="C64" s="14" t="str">
        <v>McCarthy Engineering</v>
      </c>
      <c r="D64" s="14" t="str">
        <v>58505</v>
      </c>
      <c r="E64" s="14" t="str">
        <v>26-00370</v>
      </c>
      <c r="F64" s="14" t="str">
        <v>1</v>
      </c>
      <c r="G64" s="14" t="str">
        <v>01-00-408-600</v>
      </c>
      <c r="H64" s="20" t="str">
        <v>ENG - 2025 STREETS PROJECT</v>
      </c>
      <c r="I64" s="49" t="n">
        <v>280</v>
      </c>
      <c r="J64" s="49" t="n">
        <v>0</v>
      </c>
      <c r="K64" s="22" t="n">
        <f>I64-J64</f>
        <v>280</v>
      </c>
      <c r="L64" s="50" t="str">
        <v>Monthly check register</v>
      </c>
      <c r="M64" s="14" t="str">
        <v>2</v>
      </c>
      <c r="N64" s="20" t="str">
        <v>202602-BOW_Finances/RTK Jadic 4. Check Register Feb 2026.pdf</v>
      </c>
      <c r="O64" s="20" t="str">
        <v>ENGINEERING-CAPITAL PROJECTS</v>
      </c>
      <c r="P64" s="14" t="str">
        <v>FIN-202602-07</v>
      </c>
    </row>
    <row r="65" ht="44" customHeight="1">
      <c r="A65" s="2" t="str">
        <v>Jan-Jul 2026</v>
      </c>
      <c r="B65" s="47" t="n">
        <v>46065</v>
      </c>
      <c r="C65" s="2" t="str">
        <v>McCarthy Engineering</v>
      </c>
      <c r="D65" s="2" t="str">
        <v>58505</v>
      </c>
      <c r="E65" s="2" t="str">
        <v>26-00371</v>
      </c>
      <c r="F65" s="2" t="str">
        <v>1</v>
      </c>
      <c r="G65" s="2" t="str">
        <v>08-00-429-313</v>
      </c>
      <c r="H65" s="5" t="str">
        <v>ENG-4TH &amp; OLEY/WYNNEWOOD PUMP</v>
      </c>
      <c r="I65" s="44" t="n">
        <v>905</v>
      </c>
      <c r="J65" s="44" t="n">
        <v>0</v>
      </c>
      <c r="K65" s="7" t="n">
        <f>I65-J65</f>
        <v>905</v>
      </c>
      <c r="L65" s="31" t="str">
        <v>Monthly check register</v>
      </c>
      <c r="M65" s="2" t="str">
        <v>2</v>
      </c>
      <c r="N65" s="5" t="str">
        <v>202602-BOW_Finances/RTK Jadic 4. Check Register Feb 2026.pdf</v>
      </c>
      <c r="O65" s="5" t="str">
        <v>ENGINEERING</v>
      </c>
      <c r="P65" s="2" t="str">
        <v>FIN-202602-07</v>
      </c>
    </row>
    <row r="66" ht="44" customHeight="1">
      <c r="A66" s="14" t="str">
        <v>Jan-Jul 2026</v>
      </c>
      <c r="B66" s="48" t="n">
        <v>46065</v>
      </c>
      <c r="C66" s="14" t="str">
        <v>McCarthy Engineering</v>
      </c>
      <c r="D66" s="14" t="str">
        <v>58505</v>
      </c>
      <c r="E66" s="14" t="str">
        <v>26-00372</v>
      </c>
      <c r="F66" s="14" t="str">
        <v>1</v>
      </c>
      <c r="G66" s="14" t="str">
        <v>01-00-408-310</v>
      </c>
      <c r="H66" s="20" t="str">
        <v>BERKSHIRE MALL STORMWATER</v>
      </c>
      <c r="I66" s="49" t="n">
        <v>26.4</v>
      </c>
      <c r="J66" s="49" t="n">
        <v>0</v>
      </c>
      <c r="K66" s="22" t="n">
        <f>I66-J66</f>
        <v>26.4</v>
      </c>
      <c r="L66" s="50" t="str">
        <v>Monthly check register</v>
      </c>
      <c r="M66" s="14" t="str">
        <v>2</v>
      </c>
      <c r="N66" s="20" t="str">
        <v>202602-BOW_Finances/RTK Jadic 4. Check Register Feb 2026.pdf</v>
      </c>
      <c r="O66" s="20" t="str">
        <v>ENGINEER DEV REVIEW COSTS</v>
      </c>
      <c r="P66" s="14" t="str">
        <v>FIN-202602-07</v>
      </c>
    </row>
    <row r="67" ht="44" customHeight="1">
      <c r="A67" s="2" t="str">
        <v>Jan-Jul 2026</v>
      </c>
      <c r="B67" s="47" t="n">
        <v>46086</v>
      </c>
      <c r="C67" s="2" t="str">
        <v>McCarthy Engineering</v>
      </c>
      <c r="D67" s="2" t="str">
        <v>58626</v>
      </c>
      <c r="E67" s="2" t="str">
        <v>26-00544</v>
      </c>
      <c r="F67" s="2" t="str">
        <v>1</v>
      </c>
      <c r="G67" s="2" t="str">
        <v>01-00-408-312</v>
      </c>
      <c r="H67" s="5" t="str">
        <v>ENG -WYOM FIRE HOUSE STRUCTURE</v>
      </c>
      <c r="I67" s="44" t="n">
        <v>805</v>
      </c>
      <c r="J67" s="44" t="n">
        <v>0</v>
      </c>
      <c r="K67" s="7" t="n">
        <f>I67-J67</f>
        <v>805</v>
      </c>
      <c r="L67" s="31" t="str">
        <v>Monthly check register</v>
      </c>
      <c r="M67" s="2" t="str">
        <v>1</v>
      </c>
      <c r="N67" s="5" t="str">
        <v>March Check Register.pdf</v>
      </c>
      <c r="O67" s="5" t="str">
        <v>CONSULTING-ENGINEERING FEES</v>
      </c>
      <c r="P67" s="2" t="str">
        <v>FIN-202603-06</v>
      </c>
    </row>
    <row r="68" ht="44" customHeight="1">
      <c r="A68" s="14" t="str">
        <v>Jan-Jul 2026</v>
      </c>
      <c r="B68" s="48" t="n">
        <v>46086</v>
      </c>
      <c r="C68" s="14" t="str">
        <v>McCarthy Engineering</v>
      </c>
      <c r="D68" s="14" t="str">
        <v>58626</v>
      </c>
      <c r="E68" s="14" t="str">
        <v>26-00545</v>
      </c>
      <c r="F68" s="14" t="str">
        <v>1</v>
      </c>
      <c r="G68" s="14" t="str">
        <v>01-00-408-312</v>
      </c>
      <c r="H68" s="20" t="str">
        <v>ENG - LANDSCAPE REGUL CREATION</v>
      </c>
      <c r="I68" s="49" t="n">
        <v>222</v>
      </c>
      <c r="J68" s="49" t="n">
        <v>0</v>
      </c>
      <c r="K68" s="22" t="n">
        <f>I68-J68</f>
        <v>222</v>
      </c>
      <c r="L68" s="50" t="str">
        <v>Monthly check register</v>
      </c>
      <c r="M68" s="14" t="str">
        <v>1</v>
      </c>
      <c r="N68" s="20" t="str">
        <v>March Check Register.pdf</v>
      </c>
      <c r="O68" s="20" t="str">
        <v>CONSULTING-ENGINEERING FEES</v>
      </c>
      <c r="P68" s="14" t="str">
        <v>FIN-202603-06</v>
      </c>
    </row>
    <row r="69" ht="44" customHeight="1">
      <c r="A69" s="2" t="str">
        <v>Jan-Jul 2026</v>
      </c>
      <c r="B69" s="47" t="n">
        <v>46086</v>
      </c>
      <c r="C69" s="2" t="str">
        <v>McCarthy Engineering</v>
      </c>
      <c r="D69" s="2" t="str">
        <v>58626</v>
      </c>
      <c r="E69" s="2" t="str">
        <v>26-00546</v>
      </c>
      <c r="F69" s="2" t="str">
        <v>1</v>
      </c>
      <c r="G69" s="2" t="str">
        <v>01-00-408-312</v>
      </c>
      <c r="H69" s="5" t="str">
        <v>ENG - 915 PENN AVE REVIEW</v>
      </c>
      <c r="I69" s="44" t="n">
        <v>37</v>
      </c>
      <c r="J69" s="44" t="n">
        <v>0</v>
      </c>
      <c r="K69" s="7" t="n">
        <f>I69-J69</f>
        <v>37</v>
      </c>
      <c r="L69" s="31" t="str">
        <v>Monthly check register</v>
      </c>
      <c r="M69" s="2" t="str">
        <v>1</v>
      </c>
      <c r="N69" s="5" t="str">
        <v>March Check Register.pdf</v>
      </c>
      <c r="O69" s="5" t="str">
        <v>CONSULTING-ENGINEERING FEES</v>
      </c>
      <c r="P69" s="2" t="str">
        <v>FIN-202603-06</v>
      </c>
    </row>
    <row r="70" ht="44" customHeight="1">
      <c r="A70" s="14" t="str">
        <v>Jan-Jul 2026</v>
      </c>
      <c r="B70" s="48" t="n">
        <v>46086</v>
      </c>
      <c r="C70" s="14" t="str">
        <v>McCarthy Engineering</v>
      </c>
      <c r="D70" s="14" t="str">
        <v>58626</v>
      </c>
      <c r="E70" s="14" t="str">
        <v>26-00547</v>
      </c>
      <c r="F70" s="14" t="str">
        <v>1</v>
      </c>
      <c r="G70" s="14" t="str">
        <v>01-00-408-312</v>
      </c>
      <c r="H70" s="20" t="str">
        <v>ENG - C2P2 GRANT - PARKLANDS</v>
      </c>
      <c r="I70" s="49" t="n">
        <v>1194</v>
      </c>
      <c r="J70" s="49" t="n">
        <v>0</v>
      </c>
      <c r="K70" s="22" t="n">
        <f>I70-J70</f>
        <v>1194</v>
      </c>
      <c r="L70" s="50" t="str">
        <v>Monthly check register</v>
      </c>
      <c r="M70" s="14" t="str">
        <v>1</v>
      </c>
      <c r="N70" s="20" t="str">
        <v>March Check Register.pdf</v>
      </c>
      <c r="O70" s="20" t="str">
        <v>CONSULTING-ENGINEERING FEES</v>
      </c>
      <c r="P70" s="14" t="str">
        <v>FIN-202603-06</v>
      </c>
    </row>
    <row r="71" ht="44" customHeight="1">
      <c r="A71" s="2" t="str">
        <v>Jan-Jul 2026</v>
      </c>
      <c r="B71" s="47" t="n">
        <v>46086</v>
      </c>
      <c r="C71" s="2" t="str">
        <v>McCarthy Engineering</v>
      </c>
      <c r="D71" s="2" t="str">
        <v>58626</v>
      </c>
      <c r="E71" s="2" t="str">
        <v>26-00548</v>
      </c>
      <c r="F71" s="2" t="str">
        <v>1</v>
      </c>
      <c r="G71" s="2" t="str">
        <v>08-00-429-313</v>
      </c>
      <c r="H71" s="5" t="str">
        <v>ENG-4TH &amp; OLEY/WYNNEWOOD PUMP</v>
      </c>
      <c r="I71" s="44" t="n">
        <v>2535</v>
      </c>
      <c r="J71" s="44" t="n">
        <v>0</v>
      </c>
      <c r="K71" s="7" t="n">
        <f>I71-J71</f>
        <v>2535</v>
      </c>
      <c r="L71" s="31" t="str">
        <v>Monthly check register</v>
      </c>
      <c r="M71" s="2" t="str">
        <v>1</v>
      </c>
      <c r="N71" s="5" t="str">
        <v>March Check Register.pdf</v>
      </c>
      <c r="O71" s="5" t="str">
        <v>ENGINEERING</v>
      </c>
      <c r="P71" s="2" t="str">
        <v>FIN-202603-06</v>
      </c>
    </row>
    <row r="72" ht="44" customHeight="1">
      <c r="A72" s="14" t="str">
        <v>Jan-Jul 2026</v>
      </c>
      <c r="B72" s="48" t="n">
        <v>46086</v>
      </c>
      <c r="C72" s="14" t="str">
        <v>McCarthy Engineering</v>
      </c>
      <c r="D72" s="14" t="str">
        <v>58626</v>
      </c>
      <c r="E72" s="14" t="str">
        <v>26-00549</v>
      </c>
      <c r="F72" s="14" t="str">
        <v>1</v>
      </c>
      <c r="G72" s="14" t="str">
        <v>01-00-408-310</v>
      </c>
      <c r="H72" s="20" t="str">
        <v>ENG -1001-1015 PENN AVE REVIEW</v>
      </c>
      <c r="I72" s="49" t="n">
        <v>37</v>
      </c>
      <c r="J72" s="49" t="n">
        <v>0</v>
      </c>
      <c r="K72" s="22" t="n">
        <f>I72-J72</f>
        <v>37</v>
      </c>
      <c r="L72" s="50" t="str">
        <v>Monthly check register</v>
      </c>
      <c r="M72" s="14" t="str">
        <v>1</v>
      </c>
      <c r="N72" s="20" t="str">
        <v>March Check Register.pdf</v>
      </c>
      <c r="O72" s="20" t="str">
        <v>ENGINEER DEV REVIEW COSTS</v>
      </c>
      <c r="P72" s="14" t="str">
        <v>FIN-202603-06</v>
      </c>
    </row>
    <row r="73" ht="44" customHeight="1">
      <c r="A73" s="2" t="str">
        <v>Jan-Jul 2026</v>
      </c>
      <c r="B73" s="47" t="n">
        <v>46086</v>
      </c>
      <c r="C73" s="2" t="str">
        <v>McCarthy Engineering</v>
      </c>
      <c r="D73" s="2" t="str">
        <v>58626</v>
      </c>
      <c r="E73" s="2" t="str">
        <v>26-00550</v>
      </c>
      <c r="F73" s="2" t="str">
        <v>1</v>
      </c>
      <c r="G73" s="2" t="str">
        <v>01-00-408-600</v>
      </c>
      <c r="H73" s="5" t="str">
        <v>ENG - 2026 STREEETS PROJECTS</v>
      </c>
      <c r="I73" s="44" t="n">
        <v>1369</v>
      </c>
      <c r="J73" s="44" t="n">
        <v>0</v>
      </c>
      <c r="K73" s="7" t="n">
        <f>I73-J73</f>
        <v>1369</v>
      </c>
      <c r="L73" s="31" t="str">
        <v>Monthly check register</v>
      </c>
      <c r="M73" s="2" t="str">
        <v>1</v>
      </c>
      <c r="N73" s="5" t="str">
        <v>March Check Register.pdf</v>
      </c>
      <c r="O73" s="5" t="str">
        <v>ENGINEERING-CAPITAL PROJECTS</v>
      </c>
      <c r="P73" s="2" t="str">
        <v>FIN-202603-06</v>
      </c>
    </row>
    <row r="74" ht="44" customHeight="1">
      <c r="A74" s="14" t="str">
        <v>Jan-Jul 2026</v>
      </c>
      <c r="B74" s="48" t="n">
        <v>46086</v>
      </c>
      <c r="C74" s="14" t="str">
        <v>McCarthy Engineering</v>
      </c>
      <c r="D74" s="14" t="str">
        <v>58626</v>
      </c>
      <c r="E74" s="14" t="str">
        <v>26-00551</v>
      </c>
      <c r="F74" s="14" t="str">
        <v>1</v>
      </c>
      <c r="G74" s="14" t="str">
        <v>01-00-408-312</v>
      </c>
      <c r="H74" s="20" t="str">
        <v>ENG - GENERAL ENGINEERING</v>
      </c>
      <c r="I74" s="49" t="n">
        <v>555</v>
      </c>
      <c r="J74" s="49" t="n">
        <v>0</v>
      </c>
      <c r="K74" s="22" t="n">
        <f>I74-J74</f>
        <v>555</v>
      </c>
      <c r="L74" s="50" t="str">
        <v>Monthly check register</v>
      </c>
      <c r="M74" s="14" t="str">
        <v>1</v>
      </c>
      <c r="N74" s="20" t="str">
        <v>March Check Register.pdf</v>
      </c>
      <c r="O74" s="20" t="str">
        <v>CONSULTING-ENGINEERING FEES</v>
      </c>
      <c r="P74" s="14" t="str">
        <v>FIN-202603-06</v>
      </c>
    </row>
    <row r="75" ht="44" customHeight="1">
      <c r="A75" s="2" t="str">
        <v>Jan-Jul 2026</v>
      </c>
      <c r="B75" s="47" t="n">
        <v>46086</v>
      </c>
      <c r="C75" s="2" t="str">
        <v>McCarthy Engineering</v>
      </c>
      <c r="D75" s="2" t="str">
        <v>58626</v>
      </c>
      <c r="E75" s="2" t="str">
        <v>26-00552</v>
      </c>
      <c r="F75" s="2" t="str">
        <v>1</v>
      </c>
      <c r="G75" s="2" t="str">
        <v>01-00-414-205</v>
      </c>
      <c r="H75" s="5" t="str">
        <v>ENG - COMMERCIAL ZONING</v>
      </c>
      <c r="I75" s="44" t="n">
        <v>789.34</v>
      </c>
      <c r="J75" s="44" t="n">
        <v>0</v>
      </c>
      <c r="K75" s="7" t="n">
        <f>I75-J75</f>
        <v>789.34</v>
      </c>
      <c r="L75" s="31" t="str">
        <v>Monthly check register</v>
      </c>
      <c r="M75" s="2" t="str">
        <v>1</v>
      </c>
      <c r="N75" s="5" t="str">
        <v>March Check Register.pdf</v>
      </c>
      <c r="O75" s="5" t="str">
        <v>ZONING PERMIT ADMINISTRATION</v>
      </c>
      <c r="P75" s="2" t="str">
        <v>FIN-202603-06</v>
      </c>
    </row>
    <row r="76" ht="44" customHeight="1">
      <c r="A76" s="14" t="str">
        <v>Jan-Jul 2026</v>
      </c>
      <c r="B76" s="48" t="n">
        <v>46086</v>
      </c>
      <c r="C76" s="14" t="str">
        <v>McCarthy Engineering</v>
      </c>
      <c r="D76" s="14" t="str">
        <v>58626</v>
      </c>
      <c r="E76" s="14" t="str">
        <v>26-00553</v>
      </c>
      <c r="F76" s="14" t="str">
        <v>1</v>
      </c>
      <c r="G76" s="14" t="str">
        <v>08-00-429-313</v>
      </c>
      <c r="H76" s="20" t="str">
        <v>ENG-4TH &amp; OLEY/WYNNEWOOD PUMP</v>
      </c>
      <c r="I76" s="49" t="n">
        <v>1184</v>
      </c>
      <c r="J76" s="49" t="n">
        <v>0</v>
      </c>
      <c r="K76" s="22" t="n">
        <f>I76-J76</f>
        <v>1184</v>
      </c>
      <c r="L76" s="50" t="str">
        <v>Monthly check register</v>
      </c>
      <c r="M76" s="14" t="str">
        <v>1</v>
      </c>
      <c r="N76" s="20" t="str">
        <v>March Check Register.pdf</v>
      </c>
      <c r="O76" s="20" t="str">
        <v>ENGINEERING</v>
      </c>
      <c r="P76" s="14" t="str">
        <v>FIN-202603-06</v>
      </c>
    </row>
    <row r="77" ht="44" customHeight="1">
      <c r="A77" s="2" t="str">
        <v>Jan-Jul 2026</v>
      </c>
      <c r="B77" s="47" t="n">
        <v>46086</v>
      </c>
      <c r="C77" s="2" t="str">
        <v>McCarthy Engineering</v>
      </c>
      <c r="D77" s="2" t="str">
        <v>58626</v>
      </c>
      <c r="E77" s="2" t="str">
        <v>26-00554</v>
      </c>
      <c r="F77" s="2" t="str">
        <v>1</v>
      </c>
      <c r="G77" s="2" t="str">
        <v>01-00-408-312</v>
      </c>
      <c r="H77" s="5" t="str">
        <v>ENG - MTF GRANT ADDITIONAL SCO</v>
      </c>
      <c r="I77" s="44" t="n">
        <v>37</v>
      </c>
      <c r="J77" s="44" t="n">
        <v>0</v>
      </c>
      <c r="K77" s="7" t="n">
        <f>I77-J77</f>
        <v>37</v>
      </c>
      <c r="L77" s="31" t="str">
        <v>Monthly check register</v>
      </c>
      <c r="M77" s="2" t="str">
        <v>1</v>
      </c>
      <c r="N77" s="5" t="str">
        <v>March Check Register.pdf</v>
      </c>
      <c r="O77" s="5" t="str">
        <v>CONSULTING-ENGINEERING FEES</v>
      </c>
      <c r="P77" s="2" t="str">
        <v>FIN-202603-06</v>
      </c>
    </row>
    <row r="78" ht="44" customHeight="1">
      <c r="A78" s="14" t="str">
        <v>Jan-Jul 2026</v>
      </c>
      <c r="B78" s="48" t="n">
        <v>46086</v>
      </c>
      <c r="C78" s="14" t="str">
        <v>McCarthy Engineering</v>
      </c>
      <c r="D78" s="14" t="str">
        <v>58626</v>
      </c>
      <c r="E78" s="14" t="str">
        <v>26-00555</v>
      </c>
      <c r="F78" s="14" t="str">
        <v>1</v>
      </c>
      <c r="G78" s="14" t="str">
        <v>08-00-429-313</v>
      </c>
      <c r="H78" s="20" t="str">
        <v>ENG - WEST LAWN INTERCEPTOR</v>
      </c>
      <c r="I78" s="49" t="n">
        <v>4707.5</v>
      </c>
      <c r="J78" s="49" t="n">
        <v>0</v>
      </c>
      <c r="K78" s="22" t="n">
        <f>I78-J78</f>
        <v>4707.5</v>
      </c>
      <c r="L78" s="50" t="str">
        <v>Monthly check register</v>
      </c>
      <c r="M78" s="14" t="str">
        <v>1</v>
      </c>
      <c r="N78" s="20" t="str">
        <v>March Check Register.pdf</v>
      </c>
      <c r="O78" s="20" t="str">
        <v>ENGINEERING</v>
      </c>
      <c r="P78" s="14" t="str">
        <v>FIN-202603-06</v>
      </c>
    </row>
    <row r="79" ht="44" customHeight="1">
      <c r="A79" s="2" t="str">
        <v>Jan-Jul 2026</v>
      </c>
      <c r="B79" s="47" t="n">
        <v>46086</v>
      </c>
      <c r="C79" s="2" t="str">
        <v>McCarthy Engineering</v>
      </c>
      <c r="D79" s="2" t="str">
        <v>58626</v>
      </c>
      <c r="E79" s="2" t="str">
        <v>26-00556</v>
      </c>
      <c r="F79" s="2" t="str">
        <v>1</v>
      </c>
      <c r="G79" s="2" t="str">
        <v>01-00-414-205</v>
      </c>
      <c r="H79" s="5" t="str">
        <v>ENG - COMMERCIAL ZONING</v>
      </c>
      <c r="I79" s="44" t="n">
        <v>37</v>
      </c>
      <c r="J79" s="44" t="n">
        <v>0</v>
      </c>
      <c r="K79" s="7" t="n">
        <f>I79-J79</f>
        <v>37</v>
      </c>
      <c r="L79" s="31" t="str">
        <v>Monthly check register</v>
      </c>
      <c r="M79" s="2" t="str">
        <v>1</v>
      </c>
      <c r="N79" s="5" t="str">
        <v>March Check Register.pdf</v>
      </c>
      <c r="O79" s="5" t="str">
        <v>ZONING PERMIT ADMINISTRATION</v>
      </c>
      <c r="P79" s="2" t="str">
        <v>FIN-202603-06</v>
      </c>
    </row>
    <row r="80" ht="44" customHeight="1">
      <c r="A80" s="14" t="str">
        <v>Jan-Jul 2026</v>
      </c>
      <c r="B80" s="48" t="n">
        <v>46086</v>
      </c>
      <c r="C80" s="14" t="str">
        <v>McCarthy Engineering</v>
      </c>
      <c r="D80" s="14" t="str">
        <v>58626</v>
      </c>
      <c r="E80" s="14" t="str">
        <v>26-00557</v>
      </c>
      <c r="F80" s="14" t="str">
        <v>1</v>
      </c>
      <c r="G80" s="14" t="str">
        <v>01-00-408-600</v>
      </c>
      <c r="H80" s="20" t="str">
        <v>ENG -2025 BID FOR 2026 STREETS</v>
      </c>
      <c r="I80" s="49" t="n">
        <v>596.4</v>
      </c>
      <c r="J80" s="49" t="n">
        <v>0</v>
      </c>
      <c r="K80" s="22" t="n">
        <f>I80-J80</f>
        <v>596.4</v>
      </c>
      <c r="L80" s="50" t="str">
        <v>Monthly check register</v>
      </c>
      <c r="M80" s="14" t="str">
        <v>1</v>
      </c>
      <c r="N80" s="20" t="str">
        <v>March Check Register.pdf</v>
      </c>
      <c r="O80" s="20" t="str">
        <v>ENGINEERING-CAPITAL PROJECTS</v>
      </c>
      <c r="P80" s="14" t="str">
        <v>FIN-202603-06</v>
      </c>
    </row>
    <row r="81" ht="44" customHeight="1">
      <c r="A81" s="2" t="str">
        <v>Jan-Jul 2026</v>
      </c>
      <c r="B81" s="47" t="n">
        <v>46086</v>
      </c>
      <c r="C81" s="2" t="str">
        <v>McCarthy Engineering</v>
      </c>
      <c r="D81" s="2" t="str">
        <v>58626</v>
      </c>
      <c r="E81" s="2" t="str">
        <v>26-00558</v>
      </c>
      <c r="F81" s="2" t="str">
        <v>1</v>
      </c>
      <c r="G81" s="2" t="str">
        <v>01-00-408-310</v>
      </c>
      <c r="H81" s="5" t="str">
        <v>ENG - METROPOLITAN II REVIEW</v>
      </c>
      <c r="I81" s="44" t="n">
        <v>253</v>
      </c>
      <c r="J81" s="44" t="n">
        <v>0</v>
      </c>
      <c r="K81" s="7" t="n">
        <f>I81-J81</f>
        <v>253</v>
      </c>
      <c r="L81" s="31" t="str">
        <v>Monthly check register</v>
      </c>
      <c r="M81" s="2" t="str">
        <v>1</v>
      </c>
      <c r="N81" s="5" t="str">
        <v>March Check Register.pdf</v>
      </c>
      <c r="O81" s="5" t="str">
        <v>ENGINEER DEV REVIEW COSTS</v>
      </c>
      <c r="P81" s="2" t="str">
        <v>FIN-202603-06</v>
      </c>
    </row>
    <row r="82" ht="44" customHeight="1">
      <c r="A82" s="14" t="str">
        <v>Jan-Jul 2026</v>
      </c>
      <c r="B82" s="48" t="n">
        <v>46086</v>
      </c>
      <c r="C82" s="14" t="str">
        <v>McCarthy Engineering</v>
      </c>
      <c r="D82" s="14" t="str">
        <v>58626</v>
      </c>
      <c r="E82" s="14" t="str">
        <v>26-00559</v>
      </c>
      <c r="F82" s="14" t="str">
        <v>1</v>
      </c>
      <c r="G82" s="14" t="str">
        <v>01-00-408-310</v>
      </c>
      <c r="H82" s="20" t="str">
        <v>ENG -BERKSHIRE MALL STORMWATER</v>
      </c>
      <c r="I82" s="49" t="n">
        <v>555</v>
      </c>
      <c r="J82" s="49" t="n">
        <v>0</v>
      </c>
      <c r="K82" s="22" t="n">
        <f>I82-J82</f>
        <v>555</v>
      </c>
      <c r="L82" s="50" t="str">
        <v>Monthly check register</v>
      </c>
      <c r="M82" s="14" t="str">
        <v>1</v>
      </c>
      <c r="N82" s="20" t="str">
        <v>March Check Register.pdf</v>
      </c>
      <c r="O82" s="20" t="str">
        <v>ENGINEER DEV REVIEW COSTS</v>
      </c>
      <c r="P82" s="14" t="str">
        <v>FIN-202603-06</v>
      </c>
    </row>
    <row r="83" ht="44" customHeight="1">
      <c r="A83" s="2" t="str">
        <v>Jan-Jul 2026</v>
      </c>
      <c r="B83" s="47" t="n">
        <v>46086</v>
      </c>
      <c r="C83" s="2" t="str">
        <v>McCarthy Engineering</v>
      </c>
      <c r="D83" s="2" t="str">
        <v>58626</v>
      </c>
      <c r="E83" s="2" t="str">
        <v>26-00560</v>
      </c>
      <c r="F83" s="2" t="str">
        <v>1</v>
      </c>
      <c r="G83" s="2" t="str">
        <v>01-00-408-310</v>
      </c>
      <c r="H83" s="5" t="str">
        <v>ENG-2001 STATE HILL RD SINKHL</v>
      </c>
      <c r="I83" s="44" t="n">
        <v>416</v>
      </c>
      <c r="J83" s="44" t="n">
        <v>0</v>
      </c>
      <c r="K83" s="7" t="n">
        <f>I83-J83</f>
        <v>416</v>
      </c>
      <c r="L83" s="31" t="str">
        <v>Monthly check register</v>
      </c>
      <c r="M83" s="2" t="str">
        <v>1</v>
      </c>
      <c r="N83" s="5" t="str">
        <v>March Check Register.pdf</v>
      </c>
      <c r="O83" s="5" t="str">
        <v>ENGINEER DEV REVIEW COSTS</v>
      </c>
      <c r="P83" s="2" t="str">
        <v>FIN-202603-06</v>
      </c>
    </row>
    <row r="84" ht="44" customHeight="1">
      <c r="A84" s="14" t="str">
        <v>Jan-Jul 2026</v>
      </c>
      <c r="B84" s="48" t="n">
        <v>46086</v>
      </c>
      <c r="C84" s="14" t="str">
        <v>McCarthy Engineering</v>
      </c>
      <c r="D84" s="14" t="str">
        <v>58626</v>
      </c>
      <c r="E84" s="14" t="str">
        <v>26-00561</v>
      </c>
      <c r="F84" s="14" t="str">
        <v>1</v>
      </c>
      <c r="G84" s="14" t="str">
        <v>01-00-408-312</v>
      </c>
      <c r="H84" s="20" t="str">
        <v>ENG - FIRE DEPT RESTORATION</v>
      </c>
      <c r="I84" s="49" t="n">
        <v>74</v>
      </c>
      <c r="J84" s="49" t="n">
        <v>0</v>
      </c>
      <c r="K84" s="22" t="n">
        <f>I84-J84</f>
        <v>74</v>
      </c>
      <c r="L84" s="50" t="str">
        <v>Monthly check register</v>
      </c>
      <c r="M84" s="14" t="str">
        <v>1</v>
      </c>
      <c r="N84" s="20" t="str">
        <v>March Check Register.pdf</v>
      </c>
      <c r="O84" s="20" t="str">
        <v>CONSULTING-ENGINEERING FEES</v>
      </c>
      <c r="P84" s="14" t="str">
        <v>FIN-202603-06</v>
      </c>
    </row>
    <row r="85" ht="44" customHeight="1">
      <c r="A85" s="2" t="str">
        <v>Jan-Jul 2026</v>
      </c>
      <c r="B85" s="47" t="n">
        <v>46086</v>
      </c>
      <c r="C85" s="2" t="str">
        <v>McCarthy Engineering</v>
      </c>
      <c r="D85" s="2" t="str">
        <v>58626</v>
      </c>
      <c r="E85" s="2" t="str">
        <v>26-00562</v>
      </c>
      <c r="F85" s="2" t="str">
        <v>1</v>
      </c>
      <c r="G85" s="2" t="str">
        <v>01-00-408-310</v>
      </c>
      <c r="H85" s="5" t="str">
        <v>ENG - 1841 LINCOLN AVE SWM REV</v>
      </c>
      <c r="I85" s="44" t="n">
        <v>455</v>
      </c>
      <c r="J85" s="44" t="n">
        <v>0</v>
      </c>
      <c r="K85" s="7" t="n">
        <f>I85-J85</f>
        <v>455</v>
      </c>
      <c r="L85" s="31" t="str">
        <v>Monthly check register</v>
      </c>
      <c r="M85" s="2" t="str">
        <v>1</v>
      </c>
      <c r="N85" s="5" t="str">
        <v>March Check Register.pdf</v>
      </c>
      <c r="O85" s="5" t="str">
        <v>ENGINEER DEV REVIEW COSTS</v>
      </c>
      <c r="P85" s="2" t="str">
        <v>FIN-202603-06</v>
      </c>
    </row>
    <row r="86" ht="44" customHeight="1">
      <c r="A86" s="14" t="str">
        <v>Jan-Jul 2026</v>
      </c>
      <c r="B86" s="48" t="n">
        <v>46086</v>
      </c>
      <c r="C86" s="14" t="str">
        <v>McCarthy Engineering</v>
      </c>
      <c r="D86" s="14" t="str">
        <v>58626</v>
      </c>
      <c r="E86" s="14" t="str">
        <v>26-00563</v>
      </c>
      <c r="F86" s="14" t="str">
        <v>1</v>
      </c>
      <c r="G86" s="14" t="str">
        <v>01-00-408-310</v>
      </c>
      <c r="H86" s="20" t="str">
        <v>ENG - 68 PARK ROAD REVIEW</v>
      </c>
      <c r="I86" s="49" t="n">
        <v>74</v>
      </c>
      <c r="J86" s="49" t="n">
        <v>0</v>
      </c>
      <c r="K86" s="22" t="n">
        <f>I86-J86</f>
        <v>74</v>
      </c>
      <c r="L86" s="50" t="str">
        <v>Monthly check register</v>
      </c>
      <c r="M86" s="14" t="str">
        <v>1</v>
      </c>
      <c r="N86" s="20" t="str">
        <v>March Check Register.pdf</v>
      </c>
      <c r="O86" s="20" t="str">
        <v>ENGINEER DEV REVIEW COSTS</v>
      </c>
      <c r="P86" s="14" t="str">
        <v>FIN-202603-06</v>
      </c>
    </row>
    <row r="87" ht="44" customHeight="1">
      <c r="A87" s="2" t="str">
        <v>Jan-Jul 2026</v>
      </c>
      <c r="B87" s="47" t="n">
        <v>46086</v>
      </c>
      <c r="C87" s="2" t="str">
        <v>McCarthy Engineering</v>
      </c>
      <c r="D87" s="2" t="str">
        <v>58626</v>
      </c>
      <c r="E87" s="2" t="str">
        <v>26-00564</v>
      </c>
      <c r="F87" s="2" t="str">
        <v>1</v>
      </c>
      <c r="G87" s="2" t="str">
        <v>01-00-408-310</v>
      </c>
      <c r="H87" s="5" t="str">
        <v>ENG-BERKSHIRE SQ EMER SINKHOLE</v>
      </c>
      <c r="I87" s="44" t="n">
        <v>128</v>
      </c>
      <c r="J87" s="44" t="n">
        <v>0</v>
      </c>
      <c r="K87" s="7" t="n">
        <f>I87-J87</f>
        <v>128</v>
      </c>
      <c r="L87" s="31" t="str">
        <v>Monthly check register</v>
      </c>
      <c r="M87" s="2" t="str">
        <v>1</v>
      </c>
      <c r="N87" s="5" t="str">
        <v>March Check Register.pdf</v>
      </c>
      <c r="O87" s="5" t="str">
        <v>ENGINEER DEV REVIEW COSTS</v>
      </c>
      <c r="P87" s="2" t="str">
        <v>FIN-202603-06</v>
      </c>
    </row>
    <row r="88" ht="44" customHeight="1">
      <c r="A88" s="14" t="str">
        <v>Jan-Jul 2026</v>
      </c>
      <c r="B88" s="48" t="n">
        <v>46121</v>
      </c>
      <c r="C88" s="14" t="str">
        <v>McCarthy Engineering</v>
      </c>
      <c r="D88" s="14" t="str">
        <v>58843</v>
      </c>
      <c r="E88" s="14" t="str">
        <v>26-00845</v>
      </c>
      <c r="F88" s="14" t="str">
        <v>1</v>
      </c>
      <c r="G88" s="14" t="str">
        <v>01-00-408-310</v>
      </c>
      <c r="H88" s="20" t="str">
        <v>ENG - WYOM HILLS ELEM - WASD</v>
      </c>
      <c r="I88" s="49" t="n">
        <v>32</v>
      </c>
      <c r="J88" s="49" t="n">
        <v>0</v>
      </c>
      <c r="K88" s="22" t="n">
        <f>I88-J88</f>
        <v>32</v>
      </c>
      <c r="L88" s="50" t="str">
        <v>Monthly check register</v>
      </c>
      <c r="M88" s="14" t="str">
        <v>1</v>
      </c>
      <c r="N88" s="20" t="str">
        <v>April Check Register.pdf</v>
      </c>
      <c r="O88" s="20" t="str">
        <v>ENGINEER DEV REVIEW COSTS</v>
      </c>
      <c r="P88" s="14" t="str">
        <v>FIN-202604-04</v>
      </c>
    </row>
    <row r="89" ht="44" customHeight="1">
      <c r="A89" s="2" t="str">
        <v>Jan-Jul 2026</v>
      </c>
      <c r="B89" s="47" t="n">
        <v>46121</v>
      </c>
      <c r="C89" s="2" t="str">
        <v>McCarthy Engineering</v>
      </c>
      <c r="D89" s="2" t="str">
        <v>58843</v>
      </c>
      <c r="E89" s="2" t="str">
        <v>26-00846</v>
      </c>
      <c r="F89" s="2" t="str">
        <v>1</v>
      </c>
      <c r="G89" s="2" t="str">
        <v>01-00-408-310</v>
      </c>
      <c r="H89" s="5" t="str">
        <v>ENG - THE ISLAND - PARK ROAD</v>
      </c>
      <c r="I89" s="44" t="n">
        <v>160</v>
      </c>
      <c r="J89" s="44" t="n">
        <v>0</v>
      </c>
      <c r="K89" s="7" t="n">
        <f>I89-J89</f>
        <v>160</v>
      </c>
      <c r="L89" s="31" t="str">
        <v>Monthly check register</v>
      </c>
      <c r="M89" s="2" t="str">
        <v>1</v>
      </c>
      <c r="N89" s="5" t="str">
        <v>April Check Register.pdf</v>
      </c>
      <c r="O89" s="5" t="str">
        <v>ENGINEER DEV REVIEW COSTS</v>
      </c>
      <c r="P89" s="2" t="str">
        <v>FIN-202604-04</v>
      </c>
    </row>
    <row r="90" ht="44" customHeight="1">
      <c r="A90" s="14" t="str">
        <v>Jan-Jul 2026</v>
      </c>
      <c r="B90" s="48" t="n">
        <v>46121</v>
      </c>
      <c r="C90" s="14" t="str">
        <v>McCarthy Engineering</v>
      </c>
      <c r="D90" s="14" t="str">
        <v>58843</v>
      </c>
      <c r="E90" s="14" t="str">
        <v>26-00847</v>
      </c>
      <c r="F90" s="14" t="str">
        <v>1</v>
      </c>
      <c r="G90" s="14" t="str">
        <v>01-00-408-310</v>
      </c>
      <c r="H90" s="20" t="str">
        <v>ENG - 55 GRANDVIEW BLVD - SWM</v>
      </c>
      <c r="I90" s="49" t="n">
        <v>296</v>
      </c>
      <c r="J90" s="49" t="n">
        <v>0</v>
      </c>
      <c r="K90" s="22" t="n">
        <f>I90-J90</f>
        <v>296</v>
      </c>
      <c r="L90" s="50" t="str">
        <v>Monthly check register</v>
      </c>
      <c r="M90" s="14" t="str">
        <v>1</v>
      </c>
      <c r="N90" s="20" t="str">
        <v>April Check Register.pdf</v>
      </c>
      <c r="O90" s="20" t="str">
        <v>ENGINEER DEV REVIEW COSTS</v>
      </c>
      <c r="P90" s="14" t="str">
        <v>FIN-202604-04</v>
      </c>
    </row>
    <row r="91" ht="44" customHeight="1">
      <c r="A91" s="2" t="str">
        <v>Jan-Jul 2026</v>
      </c>
      <c r="B91" s="47" t="n">
        <v>46121</v>
      </c>
      <c r="C91" s="2" t="str">
        <v>McCarthy Engineering</v>
      </c>
      <c r="D91" s="2" t="str">
        <v>58843</v>
      </c>
      <c r="E91" s="2" t="str">
        <v>26-00848</v>
      </c>
      <c r="F91" s="2" t="str">
        <v>1</v>
      </c>
      <c r="G91" s="2" t="str">
        <v>01-00-436-202</v>
      </c>
      <c r="H91" s="5" t="str">
        <v>ENG - STORM SEWER PRP REVISION</v>
      </c>
      <c r="I91" s="44" t="n">
        <v>111</v>
      </c>
      <c r="J91" s="44" t="n">
        <v>0</v>
      </c>
      <c r="K91" s="7" t="n">
        <f>I91-J91</f>
        <v>111</v>
      </c>
      <c r="L91" s="31" t="str">
        <v>Monthly check register</v>
      </c>
      <c r="M91" s="2" t="str">
        <v>1</v>
      </c>
      <c r="N91" s="5" t="str">
        <v>April Check Register.pdf</v>
      </c>
      <c r="O91" s="5" t="str">
        <v>STORMWATER ENGINEERING</v>
      </c>
      <c r="P91" s="2" t="str">
        <v>FIN-202604-04</v>
      </c>
    </row>
    <row r="92" ht="44" customHeight="1">
      <c r="A92" s="14" t="str">
        <v>Jan-Jul 2026</v>
      </c>
      <c r="B92" s="48" t="n">
        <v>46121</v>
      </c>
      <c r="C92" s="14" t="str">
        <v>McCarthy Engineering</v>
      </c>
      <c r="D92" s="14" t="str">
        <v>58843</v>
      </c>
      <c r="E92" s="14" t="str">
        <v>26-00849</v>
      </c>
      <c r="F92" s="14" t="str">
        <v>1</v>
      </c>
      <c r="G92" s="14" t="str">
        <v>01-00-408-312</v>
      </c>
      <c r="H92" s="20" t="str">
        <v>ENG - LANDSCAPE REGULATIONS CR</v>
      </c>
      <c r="I92" s="49" t="n">
        <v>286</v>
      </c>
      <c r="J92" s="49" t="n">
        <v>0</v>
      </c>
      <c r="K92" s="22" t="n">
        <f>I92-J92</f>
        <v>286</v>
      </c>
      <c r="L92" s="50" t="str">
        <v>Monthly check register</v>
      </c>
      <c r="M92" s="14" t="str">
        <v>1</v>
      </c>
      <c r="N92" s="20" t="str">
        <v>April Check Register.pdf</v>
      </c>
      <c r="O92" s="20" t="str">
        <v>CONSULTING-ENGINEERING FEES</v>
      </c>
      <c r="P92" s="14" t="str">
        <v>FIN-202604-04</v>
      </c>
    </row>
    <row r="93" ht="44" customHeight="1">
      <c r="A93" s="2" t="str">
        <v>Jan-Jul 2026</v>
      </c>
      <c r="B93" s="47" t="n">
        <v>46121</v>
      </c>
      <c r="C93" s="2" t="str">
        <v>McCarthy Engineering</v>
      </c>
      <c r="D93" s="2" t="str">
        <v>58843</v>
      </c>
      <c r="E93" s="2" t="str">
        <v>26-00850</v>
      </c>
      <c r="F93" s="2" t="str">
        <v>1</v>
      </c>
      <c r="G93" s="2" t="str">
        <v>01-00-408-310</v>
      </c>
      <c r="H93" s="5" t="str">
        <v>ENG - 915 PENN AVE REVIEW</v>
      </c>
      <c r="I93" s="44" t="n">
        <v>1268</v>
      </c>
      <c r="J93" s="44" t="n">
        <v>0</v>
      </c>
      <c r="K93" s="7" t="n">
        <f>I93-J93</f>
        <v>1268</v>
      </c>
      <c r="L93" s="31" t="str">
        <v>Monthly check register</v>
      </c>
      <c r="M93" s="2" t="str">
        <v>1</v>
      </c>
      <c r="N93" s="5" t="str">
        <v>April Check Register.pdf</v>
      </c>
      <c r="O93" s="5" t="str">
        <v>ENGINEER DEV REVIEW COSTS</v>
      </c>
      <c r="P93" s="2" t="str">
        <v>FIN-202604-04</v>
      </c>
    </row>
    <row r="94" ht="44" customHeight="1">
      <c r="A94" s="14" t="str">
        <v>Jan-Jul 2026</v>
      </c>
      <c r="B94" s="48" t="n">
        <v>46121</v>
      </c>
      <c r="C94" s="14" t="str">
        <v>McCarthy Engineering</v>
      </c>
      <c r="D94" s="14" t="str">
        <v>58843</v>
      </c>
      <c r="E94" s="14" t="str">
        <v>26-00851</v>
      </c>
      <c r="F94" s="14" t="str">
        <v>1</v>
      </c>
      <c r="G94" s="14" t="str">
        <v>08-00-429-313</v>
      </c>
      <c r="H94" s="20" t="str">
        <v>ENG-4TH &amp; OLEY/WYNNEWOOD PUMP</v>
      </c>
      <c r="I94" s="49" t="n">
        <v>390</v>
      </c>
      <c r="J94" s="49" t="n">
        <v>0</v>
      </c>
      <c r="K94" s="22" t="n">
        <f>I94-J94</f>
        <v>390</v>
      </c>
      <c r="L94" s="50" t="str">
        <v>Monthly check register</v>
      </c>
      <c r="M94" s="14" t="str">
        <v>1</v>
      </c>
      <c r="N94" s="20" t="str">
        <v>April Check Register.pdf</v>
      </c>
      <c r="O94" s="20" t="str">
        <v>ENGINEERING</v>
      </c>
      <c r="P94" s="14" t="str">
        <v>FIN-202604-04</v>
      </c>
    </row>
    <row r="95" ht="44" customHeight="1">
      <c r="A95" s="2" t="str">
        <v>Jan-Jul 2026</v>
      </c>
      <c r="B95" s="47" t="n">
        <v>46121</v>
      </c>
      <c r="C95" s="2" t="str">
        <v>McCarthy Engineering</v>
      </c>
      <c r="D95" s="2" t="str">
        <v>58843</v>
      </c>
      <c r="E95" s="2" t="str">
        <v>26-00852</v>
      </c>
      <c r="F95" s="2" t="str">
        <v>1</v>
      </c>
      <c r="G95" s="2" t="str">
        <v>01-00-408-600</v>
      </c>
      <c r="H95" s="5" t="str">
        <v>ENG - 2026 STREETS PROJECT</v>
      </c>
      <c r="I95" s="44" t="n">
        <v>440</v>
      </c>
      <c r="J95" s="44" t="n">
        <v>0</v>
      </c>
      <c r="K95" s="7" t="n">
        <f>I95-J95</f>
        <v>440</v>
      </c>
      <c r="L95" s="31" t="str">
        <v>Monthly check register</v>
      </c>
      <c r="M95" s="2" t="str">
        <v>1</v>
      </c>
      <c r="N95" s="5" t="str">
        <v>April Check Register.pdf</v>
      </c>
      <c r="O95" s="5" t="str">
        <v>ENGINEERING-CAPITAL PROJECTS</v>
      </c>
      <c r="P95" s="2" t="str">
        <v>FIN-202604-04</v>
      </c>
    </row>
    <row r="96" ht="44" customHeight="1">
      <c r="A96" s="14" t="str">
        <v>Jan-Jul 2026</v>
      </c>
      <c r="B96" s="48" t="n">
        <v>46121</v>
      </c>
      <c r="C96" s="14" t="str">
        <v>McCarthy Engineering</v>
      </c>
      <c r="D96" s="14" t="str">
        <v>58843</v>
      </c>
      <c r="E96" s="14" t="str">
        <v>26-00853</v>
      </c>
      <c r="F96" s="14" t="str">
        <v>1</v>
      </c>
      <c r="G96" s="14" t="str">
        <v>01-00-408-312</v>
      </c>
      <c r="H96" s="20" t="str">
        <v>ENG - GENERAL ENGINEERING</v>
      </c>
      <c r="I96" s="49" t="n">
        <v>826.04</v>
      </c>
      <c r="J96" s="49" t="n">
        <v>0</v>
      </c>
      <c r="K96" s="22" t="n">
        <f>I96-J96</f>
        <v>826.04</v>
      </c>
      <c r="L96" s="50" t="str">
        <v>Monthly check register</v>
      </c>
      <c r="M96" s="14" t="str">
        <v>1</v>
      </c>
      <c r="N96" s="20" t="str">
        <v>April Check Register.pdf</v>
      </c>
      <c r="O96" s="20" t="str">
        <v>CONSULTING-ENGINEERING FEES</v>
      </c>
      <c r="P96" s="14" t="str">
        <v>FIN-202604-04</v>
      </c>
    </row>
    <row r="97" ht="44" customHeight="1">
      <c r="A97" s="2" t="str">
        <v>Jan-Jul 2026</v>
      </c>
      <c r="B97" s="47" t="n">
        <v>46121</v>
      </c>
      <c r="C97" s="2" t="str">
        <v>McCarthy Engineering</v>
      </c>
      <c r="D97" s="2" t="str">
        <v>58843</v>
      </c>
      <c r="E97" s="2" t="str">
        <v>26-00854</v>
      </c>
      <c r="F97" s="2" t="str">
        <v>1</v>
      </c>
      <c r="G97" s="2" t="str">
        <v>01-00-414-205</v>
      </c>
      <c r="H97" s="5" t="str">
        <v>ENG - COMMERCIAL ZONING</v>
      </c>
      <c r="I97" s="44" t="n">
        <v>2109</v>
      </c>
      <c r="J97" s="44" t="n">
        <v>0</v>
      </c>
      <c r="K97" s="7" t="n">
        <f>I97-J97</f>
        <v>2109</v>
      </c>
      <c r="L97" s="31" t="str">
        <v>Monthly check register</v>
      </c>
      <c r="M97" s="2" t="str">
        <v>1</v>
      </c>
      <c r="N97" s="5" t="str">
        <v>April Check Register.pdf</v>
      </c>
      <c r="O97" s="5" t="str">
        <v>ZONING PERMIT ADMINISTRATION</v>
      </c>
      <c r="P97" s="2" t="str">
        <v>FIN-202604-04</v>
      </c>
    </row>
    <row r="98" ht="44" customHeight="1">
      <c r="A98" s="14" t="str">
        <v>Jan-Jul 2026</v>
      </c>
      <c r="B98" s="48" t="n">
        <v>46121</v>
      </c>
      <c r="C98" s="14" t="str">
        <v>McCarthy Engineering</v>
      </c>
      <c r="D98" s="14" t="str">
        <v>58843</v>
      </c>
      <c r="E98" s="14" t="str">
        <v>26-00855</v>
      </c>
      <c r="F98" s="14" t="str">
        <v>1</v>
      </c>
      <c r="G98" s="14" t="str">
        <v>08-00-429-313</v>
      </c>
      <c r="H98" s="20" t="str">
        <v>ENG-WYNEWOOD PUMP STAT UPGRADE</v>
      </c>
      <c r="I98" s="49" t="n">
        <v>1184</v>
      </c>
      <c r="J98" s="49" t="n">
        <v>0</v>
      </c>
      <c r="K98" s="22" t="n">
        <f>I98-J98</f>
        <v>1184</v>
      </c>
      <c r="L98" s="50" t="str">
        <v>Monthly check register</v>
      </c>
      <c r="M98" s="14" t="str">
        <v>1</v>
      </c>
      <c r="N98" s="20" t="str">
        <v>April Check Register.pdf</v>
      </c>
      <c r="O98" s="20" t="str">
        <v>ENGINEERING</v>
      </c>
      <c r="P98" s="14" t="str">
        <v>FIN-202604-04</v>
      </c>
    </row>
    <row r="99" ht="44" customHeight="1">
      <c r="A99" s="2" t="str">
        <v>Jan-Jul 2026</v>
      </c>
      <c r="B99" s="47" t="n">
        <v>46121</v>
      </c>
      <c r="C99" s="2" t="str">
        <v>McCarthy Engineering</v>
      </c>
      <c r="D99" s="2" t="str">
        <v>58843</v>
      </c>
      <c r="E99" s="2" t="str">
        <v>26-00856</v>
      </c>
      <c r="F99" s="2" t="str">
        <v>1</v>
      </c>
      <c r="G99" s="2" t="str">
        <v>08-00-429-313</v>
      </c>
      <c r="H99" s="5" t="str">
        <v>ENG - WEST LAWN INTERCEPTOR</v>
      </c>
      <c r="I99" s="44" t="n">
        <v>6340</v>
      </c>
      <c r="J99" s="44" t="n">
        <v>0</v>
      </c>
      <c r="K99" s="7" t="n">
        <f>I99-J99</f>
        <v>6340</v>
      </c>
      <c r="L99" s="31" t="str">
        <v>Monthly check register</v>
      </c>
      <c r="M99" s="2" t="str">
        <v>1</v>
      </c>
      <c r="N99" s="5" t="str">
        <v>April Check Register.pdf</v>
      </c>
      <c r="O99" s="5" t="str">
        <v>ENGINEERING</v>
      </c>
      <c r="P99" s="2" t="str">
        <v>FIN-202604-04</v>
      </c>
    </row>
    <row r="100" ht="44" customHeight="1">
      <c r="A100" s="14" t="str">
        <v>Jan-Jul 2026</v>
      </c>
      <c r="B100" s="48" t="n">
        <v>46121</v>
      </c>
      <c r="C100" s="14" t="str">
        <v>McCarthy Engineering</v>
      </c>
      <c r="D100" s="14" t="str">
        <v>58843</v>
      </c>
      <c r="E100" s="14" t="str">
        <v>26-00857</v>
      </c>
      <c r="F100" s="14" t="str">
        <v>1</v>
      </c>
      <c r="G100" s="14" t="str">
        <v>01-00-408-310</v>
      </c>
      <c r="H100" s="20" t="str">
        <v>ENG - METROPOLITAN II REVIEW</v>
      </c>
      <c r="I100" s="49" t="n">
        <v>1237</v>
      </c>
      <c r="J100" s="49" t="n">
        <v>0</v>
      </c>
      <c r="K100" s="22" t="n">
        <f>I100-J100</f>
        <v>1237</v>
      </c>
      <c r="L100" s="50" t="str">
        <v>Monthly check register</v>
      </c>
      <c r="M100" s="14" t="str">
        <v>1</v>
      </c>
      <c r="N100" s="20" t="str">
        <v>April Check Register.pdf</v>
      </c>
      <c r="O100" s="20" t="str">
        <v>ENGINEER DEV REVIEW COSTS</v>
      </c>
      <c r="P100" s="14" t="str">
        <v>FIN-202604-04</v>
      </c>
    </row>
    <row r="101" ht="44" customHeight="1">
      <c r="A101" s="2" t="str">
        <v>Jan-Jul 2026</v>
      </c>
      <c r="B101" s="47" t="n">
        <v>46121</v>
      </c>
      <c r="C101" s="2" t="str">
        <v>McCarthy Engineering</v>
      </c>
      <c r="D101" s="2" t="str">
        <v>58843</v>
      </c>
      <c r="E101" s="2" t="str">
        <v>26-00858</v>
      </c>
      <c r="F101" s="2" t="str">
        <v>1</v>
      </c>
      <c r="G101" s="2" t="str">
        <v>01-00-408-310</v>
      </c>
      <c r="H101" s="5" t="str">
        <v>ENG -BERKSHIRE MALL STORMWATER</v>
      </c>
      <c r="I101" s="44" t="n">
        <v>3613.4</v>
      </c>
      <c r="J101" s="44" t="n">
        <v>0</v>
      </c>
      <c r="K101" s="7" t="n">
        <f>I101-J101</f>
        <v>3613.4</v>
      </c>
      <c r="L101" s="31" t="str">
        <v>Monthly check register</v>
      </c>
      <c r="M101" s="2" t="str">
        <v>1</v>
      </c>
      <c r="N101" s="5" t="str">
        <v>April Check Register.pdf</v>
      </c>
      <c r="O101" s="5" t="str">
        <v>ENGINEER DEV REVIEW COSTS</v>
      </c>
      <c r="P101" s="2" t="str">
        <v>FIN-202604-04</v>
      </c>
    </row>
    <row r="102" ht="44" customHeight="1">
      <c r="A102" s="14" t="str">
        <v>Jan-Jul 2026</v>
      </c>
      <c r="B102" s="48" t="n">
        <v>46121</v>
      </c>
      <c r="C102" s="14" t="str">
        <v>McCarthy Engineering</v>
      </c>
      <c r="D102" s="14" t="str">
        <v>58843</v>
      </c>
      <c r="E102" s="14" t="str">
        <v>26-00859</v>
      </c>
      <c r="F102" s="14" t="str">
        <v>1</v>
      </c>
      <c r="G102" s="14" t="str">
        <v>01-00-408-312</v>
      </c>
      <c r="H102" s="20" t="str">
        <v>ENG - FIRE DEPT RESTORATION</v>
      </c>
      <c r="I102" s="49" t="n">
        <v>1610</v>
      </c>
      <c r="J102" s="49" t="n">
        <v>0</v>
      </c>
      <c r="K102" s="22" t="n">
        <f>I102-J102</f>
        <v>1610</v>
      </c>
      <c r="L102" s="50" t="str">
        <v>Monthly check register</v>
      </c>
      <c r="M102" s="14" t="str">
        <v>1</v>
      </c>
      <c r="N102" s="20" t="str">
        <v>April Check Register.pdf</v>
      </c>
      <c r="O102" s="20" t="str">
        <v>CONSULTING-ENGINEERING FEES</v>
      </c>
      <c r="P102" s="14" t="str">
        <v>FIN-202604-04</v>
      </c>
    </row>
    <row r="103" ht="44" customHeight="1">
      <c r="A103" s="2" t="str">
        <v>Jan-Jul 2026</v>
      </c>
      <c r="B103" s="47" t="n">
        <v>46121</v>
      </c>
      <c r="C103" s="2" t="str">
        <v>McCarthy Engineering</v>
      </c>
      <c r="D103" s="2" t="str">
        <v>58843</v>
      </c>
      <c r="E103" s="2" t="str">
        <v>26-00860</v>
      </c>
      <c r="F103" s="2" t="str">
        <v>1</v>
      </c>
      <c r="G103" s="2" t="str">
        <v>01-00-408-310</v>
      </c>
      <c r="H103" s="5" t="str">
        <v>ENG - 1841 LINCOLN AVE SWM REV</v>
      </c>
      <c r="I103" s="44" t="n">
        <v>814</v>
      </c>
      <c r="J103" s="44" t="n">
        <v>0</v>
      </c>
      <c r="K103" s="7" t="n">
        <f>I103-J103</f>
        <v>814</v>
      </c>
      <c r="L103" s="31" t="str">
        <v>Monthly check register</v>
      </c>
      <c r="M103" s="2" t="str">
        <v>1</v>
      </c>
      <c r="N103" s="5" t="str">
        <v>April Check Register.pdf</v>
      </c>
      <c r="O103" s="5" t="str">
        <v>ENGINEER DEV REVIEW COSTS</v>
      </c>
      <c r="P103" s="2" t="str">
        <v>FIN-202604-04</v>
      </c>
    </row>
    <row r="104" ht="44" customHeight="1">
      <c r="A104" s="14" t="str">
        <v>Jan-Jul 2026</v>
      </c>
      <c r="B104" s="48" t="n">
        <v>46121</v>
      </c>
      <c r="C104" s="14" t="str">
        <v>McCarthy Engineering</v>
      </c>
      <c r="D104" s="14" t="str">
        <v>58843</v>
      </c>
      <c r="E104" s="14" t="str">
        <v>26-00861</v>
      </c>
      <c r="F104" s="14" t="str">
        <v>1</v>
      </c>
      <c r="G104" s="14" t="str">
        <v>01-00-408-310</v>
      </c>
      <c r="H104" s="20" t="str">
        <v>ENG - 68 PARK ROAD REVIEW</v>
      </c>
      <c r="I104" s="49" t="n">
        <v>695</v>
      </c>
      <c r="J104" s="49" t="n">
        <v>0</v>
      </c>
      <c r="K104" s="22" t="n">
        <f>I104-J104</f>
        <v>695</v>
      </c>
      <c r="L104" s="50" t="str">
        <v>Monthly check register</v>
      </c>
      <c r="M104" s="14" t="str">
        <v>1</v>
      </c>
      <c r="N104" s="20" t="str">
        <v>April Check Register.pdf</v>
      </c>
      <c r="O104" s="20" t="str">
        <v>ENGINEER DEV REVIEW COSTS</v>
      </c>
      <c r="P104" s="14" t="str">
        <v>FIN-202604-04</v>
      </c>
    </row>
    <row r="105" ht="44" customHeight="1">
      <c r="A105" s="2" t="str">
        <v>Jan-Jul 2026</v>
      </c>
      <c r="B105" s="47" t="n">
        <v>46121</v>
      </c>
      <c r="C105" s="2" t="str">
        <v>McCarthy Engineering</v>
      </c>
      <c r="D105" s="2" t="str">
        <v>58843</v>
      </c>
      <c r="E105" s="2" t="str">
        <v>26-00862</v>
      </c>
      <c r="F105" s="2" t="str">
        <v>1</v>
      </c>
      <c r="G105" s="2" t="str">
        <v>01-00-408-310</v>
      </c>
      <c r="H105" s="5" t="str">
        <v>ENG-BERKSHIRE SQ EMER SINKHOLE</v>
      </c>
      <c r="I105" s="44" t="n">
        <v>64</v>
      </c>
      <c r="J105" s="44" t="n">
        <v>0</v>
      </c>
      <c r="K105" s="7" t="n">
        <f>I105-J105</f>
        <v>64</v>
      </c>
      <c r="L105" s="31" t="str">
        <v>Monthly check register</v>
      </c>
      <c r="M105" s="2" t="str">
        <v>1</v>
      </c>
      <c r="N105" s="5" t="str">
        <v>April Check Register.pdf</v>
      </c>
      <c r="O105" s="5" t="str">
        <v>ENGINEER DEV REVIEW COSTS</v>
      </c>
      <c r="P105" s="2" t="str">
        <v>FIN-202604-04</v>
      </c>
    </row>
    <row r="106" ht="44" customHeight="1">
      <c r="A106" s="14" t="str">
        <v>Jan-Jul 2026</v>
      </c>
      <c r="B106" s="48" t="n">
        <v>46121</v>
      </c>
      <c r="C106" s="14" t="str">
        <v>McCarthy Engineering</v>
      </c>
      <c r="D106" s="14" t="str">
        <v>58843</v>
      </c>
      <c r="E106" s="14" t="str">
        <v>26-00863</v>
      </c>
      <c r="F106" s="14" t="str">
        <v>1</v>
      </c>
      <c r="G106" s="14" t="str">
        <v>01-00-408-310</v>
      </c>
      <c r="H106" s="20" t="str">
        <v>ENG - 1851 LINCOLN AVE SWM REV</v>
      </c>
      <c r="I106" s="49" t="n">
        <v>407</v>
      </c>
      <c r="J106" s="49" t="n">
        <v>0</v>
      </c>
      <c r="K106" s="22" t="n">
        <f>I106-J106</f>
        <v>407</v>
      </c>
      <c r="L106" s="50" t="str">
        <v>Monthly check register</v>
      </c>
      <c r="M106" s="14" t="str">
        <v>1</v>
      </c>
      <c r="N106" s="20" t="str">
        <v>April Check Register.pdf</v>
      </c>
      <c r="O106" s="20" t="str">
        <v>ENGINEER DEV REVIEW COSTS</v>
      </c>
      <c r="P106" s="14" t="str">
        <v>FIN-202604-04</v>
      </c>
    </row>
    <row r="107" ht="44" customHeight="1">
      <c r="A107" s="2" t="str">
        <v>Jan-Jul 2026</v>
      </c>
      <c r="B107" s="47" t="n">
        <v>46121</v>
      </c>
      <c r="C107" s="2" t="str">
        <v>McCarthy Engineering</v>
      </c>
      <c r="D107" s="2" t="str">
        <v>58843</v>
      </c>
      <c r="E107" s="2" t="str">
        <v>26-00864</v>
      </c>
      <c r="F107" s="2" t="str">
        <v>1</v>
      </c>
      <c r="G107" s="2" t="str">
        <v>01-00-436-202</v>
      </c>
      <c r="H107" s="5" t="str">
        <v>ENG - HIGH RD ACT 13 FLOOD MIG</v>
      </c>
      <c r="I107" s="44" t="n">
        <v>2453</v>
      </c>
      <c r="J107" s="44" t="n">
        <v>0</v>
      </c>
      <c r="K107" s="7" t="n">
        <f>I107-J107</f>
        <v>2453</v>
      </c>
      <c r="L107" s="31" t="str">
        <v>Monthly check register</v>
      </c>
      <c r="M107" s="2" t="str">
        <v>1</v>
      </c>
      <c r="N107" s="5" t="str">
        <v>April Check Register.pdf</v>
      </c>
      <c r="O107" s="5" t="str">
        <v>STORMWATER ENGINEERING</v>
      </c>
      <c r="P107" s="2" t="str">
        <v>FIN-202604-04</v>
      </c>
    </row>
    <row r="108" ht="44" customHeight="1">
      <c r="A108" s="14" t="str">
        <v>Jan-Jul 2026</v>
      </c>
      <c r="B108" s="48" t="n">
        <v>46121</v>
      </c>
      <c r="C108" s="14" t="str">
        <v>McCarthy Engineering</v>
      </c>
      <c r="D108" s="14" t="str">
        <v>58843</v>
      </c>
      <c r="E108" s="14" t="str">
        <v>26-00865</v>
      </c>
      <c r="F108" s="14" t="str">
        <v>1</v>
      </c>
      <c r="G108" s="14" t="str">
        <v>01-00-408-310</v>
      </c>
      <c r="H108" s="20" t="str">
        <v>ENG - HIGHLANDS APARTMENT PROJ</v>
      </c>
      <c r="I108" s="49" t="n">
        <v>320</v>
      </c>
      <c r="J108" s="49" t="n">
        <v>0</v>
      </c>
      <c r="K108" s="22" t="n">
        <f>I108-J108</f>
        <v>320</v>
      </c>
      <c r="L108" s="50" t="str">
        <v>Monthly check register</v>
      </c>
      <c r="M108" s="14" t="str">
        <v>1</v>
      </c>
      <c r="N108" s="20" t="str">
        <v>April Check Register.pdf</v>
      </c>
      <c r="O108" s="20" t="str">
        <v>ENGINEER DEV REVIEW COSTS</v>
      </c>
      <c r="P108" s="14" t="str">
        <v>FIN-202604-04</v>
      </c>
    </row>
    <row r="109" ht="44" customHeight="1">
      <c r="A109" s="2" t="str">
        <v>Jan-Jul 2026</v>
      </c>
      <c r="B109" s="47" t="n">
        <v>46156</v>
      </c>
      <c r="C109" s="2" t="str">
        <v>McCarthy Engineering</v>
      </c>
      <c r="D109" s="2" t="str">
        <v>59042</v>
      </c>
      <c r="E109" s="2" t="str">
        <v>26-01152</v>
      </c>
      <c r="F109" s="2" t="str">
        <v>1</v>
      </c>
      <c r="G109" s="2" t="str">
        <v>01-00-408-310</v>
      </c>
      <c r="H109" s="5" t="str">
        <v>ENG -WYO SCHOOL ATHLETIC FIELD</v>
      </c>
      <c r="I109" s="44" t="n">
        <v>718</v>
      </c>
      <c r="J109" s="44" t="n">
        <v>0</v>
      </c>
      <c r="K109" s="7" t="n">
        <f>I109-J109</f>
        <v>718</v>
      </c>
      <c r="L109" s="31" t="str">
        <v>Monthly check register</v>
      </c>
      <c r="M109" s="2" t="str">
        <v>1</v>
      </c>
      <c r="N109" s="5" t="str">
        <v>May Check Register.pdf</v>
      </c>
      <c r="O109" s="5" t="str">
        <v>ENGINEER DEV REVIEW COSTS</v>
      </c>
      <c r="P109" s="2" t="str">
        <v>FIN-202605-06</v>
      </c>
    </row>
    <row r="110" ht="44" customHeight="1">
      <c r="A110" s="14" t="str">
        <v>Jan-Jul 2026</v>
      </c>
      <c r="B110" s="48" t="n">
        <v>46156</v>
      </c>
      <c r="C110" s="14" t="str">
        <v>McCarthy Engineering</v>
      </c>
      <c r="D110" s="14" t="str">
        <v>59042</v>
      </c>
      <c r="E110" s="14" t="str">
        <v>26-01153</v>
      </c>
      <c r="F110" s="14" t="str">
        <v>1</v>
      </c>
      <c r="G110" s="14" t="str">
        <v>01-00-408-600</v>
      </c>
      <c r="H110" s="20" t="str">
        <v>ENG - 2026 50/50 SIDEWALK</v>
      </c>
      <c r="I110" s="49" t="n">
        <v>1620</v>
      </c>
      <c r="J110" s="49" t="n">
        <v>0</v>
      </c>
      <c r="K110" s="22" t="n">
        <f>I110-J110</f>
        <v>1620</v>
      </c>
      <c r="L110" s="50" t="str">
        <v>Monthly check register</v>
      </c>
      <c r="M110" s="14" t="str">
        <v>1</v>
      </c>
      <c r="N110" s="20" t="str">
        <v>May Check Register.pdf</v>
      </c>
      <c r="O110" s="20" t="str">
        <v>ENGINEERING-CAPITAL PROJECTS</v>
      </c>
      <c r="P110" s="14" t="str">
        <v>FIN-202605-06</v>
      </c>
    </row>
    <row r="111" ht="44" customHeight="1">
      <c r="A111" s="2" t="str">
        <v>Jan-Jul 2026</v>
      </c>
      <c r="B111" s="47" t="n">
        <v>46156</v>
      </c>
      <c r="C111" s="2" t="str">
        <v>McCarthy Engineering</v>
      </c>
      <c r="D111" s="2" t="str">
        <v>59042</v>
      </c>
      <c r="E111" s="2" t="str">
        <v>26-01154</v>
      </c>
      <c r="F111" s="2" t="str">
        <v>1</v>
      </c>
      <c r="G111" s="2" t="str">
        <v>06-00-448-313</v>
      </c>
      <c r="H111" s="5" t="str">
        <v>ENG - WATER GENERAL SERVICE</v>
      </c>
      <c r="I111" s="44" t="n">
        <v>148</v>
      </c>
      <c r="J111" s="44" t="n">
        <v>0</v>
      </c>
      <c r="K111" s="7" t="n">
        <f>I111-J111</f>
        <v>148</v>
      </c>
      <c r="L111" s="31" t="str">
        <v>Monthly check register</v>
      </c>
      <c r="M111" s="2" t="str">
        <v>1</v>
      </c>
      <c r="N111" s="5" t="str">
        <v>May Check Register.pdf</v>
      </c>
      <c r="O111" s="5" t="str">
        <v>ENGINEERING</v>
      </c>
      <c r="P111" s="2" t="str">
        <v>FIN-202605-06</v>
      </c>
    </row>
    <row r="112" ht="44" customHeight="1">
      <c r="A112" s="14" t="str">
        <v>Jan-Jul 2026</v>
      </c>
      <c r="B112" s="48" t="n">
        <v>46156</v>
      </c>
      <c r="C112" s="14" t="str">
        <v>McCarthy Engineering</v>
      </c>
      <c r="D112" s="14" t="str">
        <v>59042</v>
      </c>
      <c r="E112" s="14" t="str">
        <v>26-01155</v>
      </c>
      <c r="F112" s="14" t="str">
        <v>1</v>
      </c>
      <c r="G112" s="14" t="str">
        <v>01-00-408-312</v>
      </c>
      <c r="H112" s="20" t="str">
        <v>ENG - BERKSHIRE HEIGHTS PLAYGD</v>
      </c>
      <c r="I112" s="49" t="n">
        <v>207.5</v>
      </c>
      <c r="J112" s="49" t="n">
        <v>0</v>
      </c>
      <c r="K112" s="22" t="n">
        <f>I112-J112</f>
        <v>207.5</v>
      </c>
      <c r="L112" s="50" t="str">
        <v>Monthly check register</v>
      </c>
      <c r="M112" s="14" t="str">
        <v>1</v>
      </c>
      <c r="N112" s="20" t="str">
        <v>May Check Register.pdf</v>
      </c>
      <c r="O112" s="20" t="str">
        <v>CONSULTING-ENGINEERING FEES</v>
      </c>
      <c r="P112" s="14" t="str">
        <v>FIN-202605-06</v>
      </c>
    </row>
    <row r="113" ht="44" customHeight="1">
      <c r="A113" s="2" t="str">
        <v>Jan-Jul 2026</v>
      </c>
      <c r="B113" s="47" t="n">
        <v>46156</v>
      </c>
      <c r="C113" s="2" t="str">
        <v>McCarthy Engineering</v>
      </c>
      <c r="D113" s="2" t="str">
        <v>59042</v>
      </c>
      <c r="E113" s="2" t="str">
        <v>26-01156</v>
      </c>
      <c r="F113" s="2" t="str">
        <v>1</v>
      </c>
      <c r="G113" s="2" t="str">
        <v>01-00-408-312</v>
      </c>
      <c r="H113" s="5" t="str">
        <v>ENG - PARKLAND WORK - GRANT</v>
      </c>
      <c r="I113" s="44" t="n">
        <v>10711.07</v>
      </c>
      <c r="J113" s="44" t="n">
        <v>0</v>
      </c>
      <c r="K113" s="7" t="n">
        <f>I113-J113</f>
        <v>10711.07</v>
      </c>
      <c r="L113" s="31" t="str">
        <v>Monthly check register</v>
      </c>
      <c r="M113" s="2" t="str">
        <v>1</v>
      </c>
      <c r="N113" s="5" t="str">
        <v>May Check Register.pdf</v>
      </c>
      <c r="O113" s="5" t="str">
        <v>CONSULTING-ENGINEERING FEES</v>
      </c>
      <c r="P113" s="2" t="str">
        <v>FIN-202605-06</v>
      </c>
    </row>
    <row r="114" ht="44" customHeight="1">
      <c r="A114" s="14" t="str">
        <v>Jan-Jul 2026</v>
      </c>
      <c r="B114" s="48" t="n">
        <v>46156</v>
      </c>
      <c r="C114" s="14" t="str">
        <v>McCarthy Engineering</v>
      </c>
      <c r="D114" s="14" t="str">
        <v>59042</v>
      </c>
      <c r="E114" s="14" t="str">
        <v>26-01157</v>
      </c>
      <c r="F114" s="14" t="str">
        <v>1</v>
      </c>
      <c r="G114" s="14" t="str">
        <v>01-00-436-202</v>
      </c>
      <c r="H114" s="20" t="str">
        <v>ENG - MTF GRANT ADDITIONAL SCO</v>
      </c>
      <c r="I114" s="49" t="n">
        <v>1781</v>
      </c>
      <c r="J114" s="49" t="n">
        <v>0</v>
      </c>
      <c r="K114" s="22" t="n">
        <f>I114-J114</f>
        <v>1781</v>
      </c>
      <c r="L114" s="50" t="str">
        <v>Monthly check register</v>
      </c>
      <c r="M114" s="14" t="str">
        <v>1</v>
      </c>
      <c r="N114" s="20" t="str">
        <v>May Check Register.pdf</v>
      </c>
      <c r="O114" s="20" t="str">
        <v>STORMWATER ENGINEERING</v>
      </c>
      <c r="P114" s="14" t="str">
        <v>FIN-202605-06</v>
      </c>
    </row>
    <row r="115" ht="44" customHeight="1">
      <c r="A115" s="2" t="str">
        <v>Jan-Jul 2026</v>
      </c>
      <c r="B115" s="47" t="n">
        <v>46156</v>
      </c>
      <c r="C115" s="2" t="str">
        <v>McCarthy Engineering</v>
      </c>
      <c r="D115" s="2" t="str">
        <v>59042</v>
      </c>
      <c r="E115" s="2" t="str">
        <v>26-01158</v>
      </c>
      <c r="F115" s="2" t="str">
        <v>1</v>
      </c>
      <c r="G115" s="2" t="str">
        <v>08-00-429-313</v>
      </c>
      <c r="H115" s="5" t="str">
        <v>ENG - BERKSHIRE BLVD SANIT REL</v>
      </c>
      <c r="I115" s="44" t="n">
        <v>1141.5</v>
      </c>
      <c r="J115" s="44" t="n">
        <v>0</v>
      </c>
      <c r="K115" s="7" t="n">
        <f>I115-J115</f>
        <v>1141.5</v>
      </c>
      <c r="L115" s="31" t="str">
        <v>Monthly check register</v>
      </c>
      <c r="M115" s="2" t="str">
        <v>1</v>
      </c>
      <c r="N115" s="5" t="str">
        <v>May Check Register.pdf</v>
      </c>
      <c r="O115" s="5" t="str">
        <v>ENGINEERING</v>
      </c>
      <c r="P115" s="2" t="str">
        <v>FIN-202605-06</v>
      </c>
    </row>
    <row r="116" ht="44" customHeight="1">
      <c r="A116" s="14" t="str">
        <v>Jan-Jul 2026</v>
      </c>
      <c r="B116" s="48" t="n">
        <v>46156</v>
      </c>
      <c r="C116" s="14" t="str">
        <v>McCarthy Engineering</v>
      </c>
      <c r="D116" s="14" t="str">
        <v>59042</v>
      </c>
      <c r="E116" s="14" t="str">
        <v>26-01159</v>
      </c>
      <c r="F116" s="14" t="str">
        <v>1</v>
      </c>
      <c r="G116" s="14" t="str">
        <v>01-00-408-600</v>
      </c>
      <c r="H116" s="20" t="str">
        <v>ENG - LAWNDALE TRAFFIC STUDY</v>
      </c>
      <c r="I116" s="49" t="n">
        <v>37</v>
      </c>
      <c r="J116" s="49" t="n">
        <v>0</v>
      </c>
      <c r="K116" s="22" t="n">
        <f>I116-J116</f>
        <v>37</v>
      </c>
      <c r="L116" s="50" t="str">
        <v>Monthly check register</v>
      </c>
      <c r="M116" s="14" t="str">
        <v>1</v>
      </c>
      <c r="N116" s="20" t="str">
        <v>May Check Register.pdf</v>
      </c>
      <c r="O116" s="20" t="str">
        <v>ENGINEERING-CAPITAL PROJECTS</v>
      </c>
      <c r="P116" s="14" t="str">
        <v>FIN-202605-06</v>
      </c>
    </row>
    <row r="117" ht="44" customHeight="1">
      <c r="A117" s="2" t="str">
        <v>Jan-Jul 2026</v>
      </c>
      <c r="B117" s="47" t="n">
        <v>46156</v>
      </c>
      <c r="C117" s="2" t="str">
        <v>McCarthy Engineering</v>
      </c>
      <c r="D117" s="2" t="str">
        <v>59042</v>
      </c>
      <c r="E117" s="2" t="str">
        <v>26-01160</v>
      </c>
      <c r="F117" s="2" t="str">
        <v>1</v>
      </c>
      <c r="G117" s="2" t="str">
        <v>01-00-436-202</v>
      </c>
      <c r="H117" s="5" t="str">
        <v>ENG - STORM SEWER PRP REVISION</v>
      </c>
      <c r="I117" s="44" t="n">
        <v>222</v>
      </c>
      <c r="J117" s="44" t="n">
        <v>0</v>
      </c>
      <c r="K117" s="7" t="n">
        <f>I117-J117</f>
        <v>222</v>
      </c>
      <c r="L117" s="31" t="str">
        <v>Monthly check register</v>
      </c>
      <c r="M117" s="2" t="str">
        <v>1</v>
      </c>
      <c r="N117" s="5" t="str">
        <v>May Check Register.pdf</v>
      </c>
      <c r="O117" s="5" t="str">
        <v>STORMWATER ENGINEERING</v>
      </c>
      <c r="P117" s="2" t="str">
        <v>FIN-202605-06</v>
      </c>
    </row>
    <row r="118" ht="44" customHeight="1">
      <c r="A118" s="14" t="str">
        <v>Jan-Jul 2026</v>
      </c>
      <c r="B118" s="48" t="n">
        <v>46156</v>
      </c>
      <c r="C118" s="14" t="str">
        <v>McCarthy Engineering</v>
      </c>
      <c r="D118" s="14" t="str">
        <v>59042</v>
      </c>
      <c r="E118" s="14" t="str">
        <v>26-01161</v>
      </c>
      <c r="F118" s="14" t="str">
        <v>1</v>
      </c>
      <c r="G118" s="14" t="str">
        <v>01-00-408-312</v>
      </c>
      <c r="H118" s="20" t="str">
        <v>ENG - LANDSCAPE REGULATIONS CR</v>
      </c>
      <c r="I118" s="49" t="n">
        <v>393.8</v>
      </c>
      <c r="J118" s="49" t="n">
        <v>0</v>
      </c>
      <c r="K118" s="22" t="n">
        <f>I118-J118</f>
        <v>393.8</v>
      </c>
      <c r="L118" s="50" t="str">
        <v>Monthly check register</v>
      </c>
      <c r="M118" s="14" t="str">
        <v>1</v>
      </c>
      <c r="N118" s="20" t="str">
        <v>May Check Register.pdf</v>
      </c>
      <c r="O118" s="20" t="str">
        <v>CONSULTING-ENGINEERING FEES</v>
      </c>
      <c r="P118" s="14" t="str">
        <v>FIN-202605-06</v>
      </c>
    </row>
    <row r="119" ht="44" customHeight="1">
      <c r="A119" s="2" t="str">
        <v>Jan-Jul 2026</v>
      </c>
      <c r="B119" s="47" t="n">
        <v>46156</v>
      </c>
      <c r="C119" s="2" t="str">
        <v>McCarthy Engineering</v>
      </c>
      <c r="D119" s="2" t="str">
        <v>59042</v>
      </c>
      <c r="E119" s="2" t="str">
        <v>26-01162</v>
      </c>
      <c r="F119" s="2" t="str">
        <v>1</v>
      </c>
      <c r="G119" s="2" t="str">
        <v>01-00-408-310</v>
      </c>
      <c r="H119" s="5" t="str">
        <v>ENG - 915 PENN AVE REVIEW</v>
      </c>
      <c r="I119" s="44" t="n">
        <v>2072</v>
      </c>
      <c r="J119" s="44" t="n">
        <v>0</v>
      </c>
      <c r="K119" s="7" t="n">
        <f>I119-J119</f>
        <v>2072</v>
      </c>
      <c r="L119" s="31" t="str">
        <v>Monthly check register</v>
      </c>
      <c r="M119" s="2" t="str">
        <v>1</v>
      </c>
      <c r="N119" s="5" t="str">
        <v>May Check Register.pdf</v>
      </c>
      <c r="O119" s="5" t="str">
        <v>ENGINEER DEV REVIEW COSTS</v>
      </c>
      <c r="P119" s="2" t="str">
        <v>FIN-202605-06</v>
      </c>
    </row>
    <row r="120" ht="44" customHeight="1">
      <c r="A120" s="14" t="str">
        <v>Jan-Jul 2026</v>
      </c>
      <c r="B120" s="48" t="n">
        <v>46156</v>
      </c>
      <c r="C120" s="14" t="str">
        <v>McCarthy Engineering</v>
      </c>
      <c r="D120" s="14" t="str">
        <v>59042</v>
      </c>
      <c r="E120" s="14" t="str">
        <v>26-01163</v>
      </c>
      <c r="F120" s="14" t="str">
        <v>1</v>
      </c>
      <c r="G120" s="14" t="str">
        <v>01-00-408-600</v>
      </c>
      <c r="H120" s="20" t="str">
        <v>ENG - TRAFFIC CIRCLE REPAIR</v>
      </c>
      <c r="I120" s="49" t="n">
        <v>1050</v>
      </c>
      <c r="J120" s="49" t="n">
        <v>0</v>
      </c>
      <c r="K120" s="22" t="n">
        <f>I120-J120</f>
        <v>1050</v>
      </c>
      <c r="L120" s="50" t="str">
        <v>Monthly check register</v>
      </c>
      <c r="M120" s="14" t="str">
        <v>1</v>
      </c>
      <c r="N120" s="20" t="str">
        <v>May Check Register.pdf</v>
      </c>
      <c r="O120" s="20" t="str">
        <v>ENGINEERING-CAPITAL PROJECTS</v>
      </c>
      <c r="P120" s="14" t="str">
        <v>FIN-202605-06</v>
      </c>
    </row>
    <row r="121" ht="44" customHeight="1">
      <c r="A121" s="2" t="str">
        <v>Jan-Jul 2026</v>
      </c>
      <c r="B121" s="47" t="n">
        <v>46156</v>
      </c>
      <c r="C121" s="2" t="str">
        <v>McCarthy Engineering</v>
      </c>
      <c r="D121" s="2" t="str">
        <v>59042</v>
      </c>
      <c r="E121" s="2" t="str">
        <v>26-01164</v>
      </c>
      <c r="F121" s="2" t="str">
        <v>1</v>
      </c>
      <c r="G121" s="2" t="str">
        <v>01-00-408-312</v>
      </c>
      <c r="H121" s="5" t="str">
        <v>ENG - GENERAL ENGINEERING</v>
      </c>
      <c r="I121" s="44" t="n">
        <v>1184</v>
      </c>
      <c r="J121" s="44" t="n">
        <v>0</v>
      </c>
      <c r="K121" s="7" t="n">
        <f>I121-J121</f>
        <v>1184</v>
      </c>
      <c r="L121" s="31" t="str">
        <v>Monthly check register</v>
      </c>
      <c r="M121" s="2" t="str">
        <v>1</v>
      </c>
      <c r="N121" s="5" t="str">
        <v>May Check Register.pdf</v>
      </c>
      <c r="O121" s="5" t="str">
        <v>CONSULTING-ENGINEERING FEES</v>
      </c>
      <c r="P121" s="2" t="str">
        <v>FIN-202605-06</v>
      </c>
    </row>
    <row r="122" ht="44" customHeight="1">
      <c r="A122" s="14" t="str">
        <v>Jan-Jul 2026</v>
      </c>
      <c r="B122" s="48" t="n">
        <v>46156</v>
      </c>
      <c r="C122" s="14" t="str">
        <v>McCarthy Engineering</v>
      </c>
      <c r="D122" s="14" t="str">
        <v>59042</v>
      </c>
      <c r="E122" s="14" t="str">
        <v>26-01165</v>
      </c>
      <c r="F122" s="14" t="str">
        <v>1</v>
      </c>
      <c r="G122" s="14" t="str">
        <v>01-00-414-205</v>
      </c>
      <c r="H122" s="20" t="str">
        <v>ENG - COMMERCIAL ZONING</v>
      </c>
      <c r="I122" s="49" t="n">
        <v>2881</v>
      </c>
      <c r="J122" s="49" t="n">
        <v>0</v>
      </c>
      <c r="K122" s="22" t="n">
        <f>I122-J122</f>
        <v>2881</v>
      </c>
      <c r="L122" s="50" t="str">
        <v>Monthly check register</v>
      </c>
      <c r="M122" s="14" t="str">
        <v>1</v>
      </c>
      <c r="N122" s="20" t="str">
        <v>May Check Register.pdf</v>
      </c>
      <c r="O122" s="20" t="str">
        <v>ZONING PERMIT ADMINISTRATION</v>
      </c>
      <c r="P122" s="14" t="str">
        <v>FIN-202605-06</v>
      </c>
    </row>
    <row r="123" ht="44" customHeight="1">
      <c r="A123" s="2" t="str">
        <v>Jan-Jul 2026</v>
      </c>
      <c r="B123" s="47" t="n">
        <v>46156</v>
      </c>
      <c r="C123" s="2" t="str">
        <v>McCarthy Engineering</v>
      </c>
      <c r="D123" s="2" t="str">
        <v>59042</v>
      </c>
      <c r="E123" s="2" t="str">
        <v>26-01166</v>
      </c>
      <c r="F123" s="2" t="str">
        <v>1</v>
      </c>
      <c r="G123" s="2" t="str">
        <v>08-00-429-313</v>
      </c>
      <c r="H123" s="5" t="str">
        <v>ENG - WYNNEWOOD PUMP STATION</v>
      </c>
      <c r="I123" s="44" t="n">
        <v>148</v>
      </c>
      <c r="J123" s="44" t="n">
        <v>0</v>
      </c>
      <c r="K123" s="7" t="n">
        <f>I123-J123</f>
        <v>148</v>
      </c>
      <c r="L123" s="31" t="str">
        <v>Monthly check register</v>
      </c>
      <c r="M123" s="2" t="str">
        <v>1</v>
      </c>
      <c r="N123" s="5" t="str">
        <v>May Check Register.pdf</v>
      </c>
      <c r="O123" s="5" t="str">
        <v>ENGINEERING</v>
      </c>
      <c r="P123" s="2" t="str">
        <v>FIN-202605-06</v>
      </c>
    </row>
    <row r="124" ht="44" customHeight="1">
      <c r="A124" s="14" t="str">
        <v>Jan-Jul 2026</v>
      </c>
      <c r="B124" s="48" t="n">
        <v>46156</v>
      </c>
      <c r="C124" s="14" t="str">
        <v>McCarthy Engineering</v>
      </c>
      <c r="D124" s="14" t="str">
        <v>59042</v>
      </c>
      <c r="E124" s="14" t="str">
        <v>26-01167</v>
      </c>
      <c r="F124" s="14" t="str">
        <v>1</v>
      </c>
      <c r="G124" s="14" t="str">
        <v>08-00-429-313</v>
      </c>
      <c r="H124" s="20" t="str">
        <v>ENG - WEST LAWN INTERCEPTOR</v>
      </c>
      <c r="I124" s="49" t="n">
        <v>8247.69</v>
      </c>
      <c r="J124" s="49" t="n">
        <v>0</v>
      </c>
      <c r="K124" s="22" t="n">
        <f>I124-J124</f>
        <v>8247.69</v>
      </c>
      <c r="L124" s="50" t="str">
        <v>Monthly check register</v>
      </c>
      <c r="M124" s="14" t="str">
        <v>1</v>
      </c>
      <c r="N124" s="20" t="str">
        <v>May Check Register.pdf</v>
      </c>
      <c r="O124" s="20" t="str">
        <v>ENGINEERING</v>
      </c>
      <c r="P124" s="14" t="str">
        <v>FIN-202605-06</v>
      </c>
    </row>
    <row r="125" ht="44" customHeight="1">
      <c r="A125" s="2" t="str">
        <v>Jan-Jul 2026</v>
      </c>
      <c r="B125" s="47" t="n">
        <v>46156</v>
      </c>
      <c r="C125" s="2" t="str">
        <v>McCarthy Engineering</v>
      </c>
      <c r="D125" s="2" t="str">
        <v>59042</v>
      </c>
      <c r="E125" s="2" t="str">
        <v>26-01168</v>
      </c>
      <c r="F125" s="2" t="str">
        <v>1</v>
      </c>
      <c r="G125" s="2" t="str">
        <v>01-00-408-310</v>
      </c>
      <c r="H125" s="5" t="str">
        <v>ENG - METROPOLITAN II REVIEW</v>
      </c>
      <c r="I125" s="44" t="n">
        <v>629</v>
      </c>
      <c r="J125" s="44" t="n">
        <v>0</v>
      </c>
      <c r="K125" s="7" t="n">
        <f>I125-J125</f>
        <v>629</v>
      </c>
      <c r="L125" s="31" t="str">
        <v>Monthly check register</v>
      </c>
      <c r="M125" s="2" t="str">
        <v>1</v>
      </c>
      <c r="N125" s="5" t="str">
        <v>May Check Register.pdf</v>
      </c>
      <c r="O125" s="5" t="str">
        <v>ENGINEER DEV REVIEW COSTS</v>
      </c>
      <c r="P125" s="2" t="str">
        <v>FIN-202605-06</v>
      </c>
    </row>
    <row r="126" ht="44" customHeight="1">
      <c r="A126" s="14" t="str">
        <v>Jan-Jul 2026</v>
      </c>
      <c r="B126" s="48" t="n">
        <v>46156</v>
      </c>
      <c r="C126" s="14" t="str">
        <v>McCarthy Engineering</v>
      </c>
      <c r="D126" s="14" t="str">
        <v>59042</v>
      </c>
      <c r="E126" s="14" t="str">
        <v>26-01169</v>
      </c>
      <c r="F126" s="14" t="str">
        <v>1</v>
      </c>
      <c r="G126" s="14" t="str">
        <v>01-00-408-310</v>
      </c>
      <c r="H126" s="20" t="str">
        <v>ENG - BERKSHIRE MALL STORMWATE</v>
      </c>
      <c r="I126" s="49" t="n">
        <v>148</v>
      </c>
      <c r="J126" s="49" t="n">
        <v>0</v>
      </c>
      <c r="K126" s="22" t="n">
        <f>I126-J126</f>
        <v>148</v>
      </c>
      <c r="L126" s="50" t="str">
        <v>Monthly check register</v>
      </c>
      <c r="M126" s="14" t="str">
        <v>1</v>
      </c>
      <c r="N126" s="20" t="str">
        <v>May Check Register.pdf</v>
      </c>
      <c r="O126" s="20" t="str">
        <v>ENGINEER DEV REVIEW COSTS</v>
      </c>
      <c r="P126" s="14" t="str">
        <v>FIN-202605-06</v>
      </c>
    </row>
    <row r="127" ht="44" customHeight="1">
      <c r="A127" s="2" t="str">
        <v>Jan-Jul 2026</v>
      </c>
      <c r="B127" s="47" t="n">
        <v>46156</v>
      </c>
      <c r="C127" s="2" t="str">
        <v>McCarthy Engineering</v>
      </c>
      <c r="D127" s="2" t="str">
        <v>59042</v>
      </c>
      <c r="E127" s="2" t="str">
        <v>26-01170</v>
      </c>
      <c r="F127" s="2" t="str">
        <v>1</v>
      </c>
      <c r="G127" s="2" t="str">
        <v>01-00-408-312</v>
      </c>
      <c r="H127" s="5" t="str">
        <v>ENG - FIRE DEPT RESTORATION</v>
      </c>
      <c r="I127" s="44" t="n">
        <v>385</v>
      </c>
      <c r="J127" s="44" t="n">
        <v>0</v>
      </c>
      <c r="K127" s="7" t="n">
        <f>I127-J127</f>
        <v>385</v>
      </c>
      <c r="L127" s="31" t="str">
        <v>Monthly check register</v>
      </c>
      <c r="M127" s="2" t="str">
        <v>1</v>
      </c>
      <c r="N127" s="5" t="str">
        <v>May Check Register.pdf</v>
      </c>
      <c r="O127" s="5" t="str">
        <v>CONSULTING-ENGINEERING FEES</v>
      </c>
      <c r="P127" s="2" t="str">
        <v>FIN-202605-06</v>
      </c>
    </row>
    <row r="128" ht="44" customHeight="1">
      <c r="A128" s="14" t="str">
        <v>Jan-Jul 2026</v>
      </c>
      <c r="B128" s="48" t="n">
        <v>46156</v>
      </c>
      <c r="C128" s="14" t="str">
        <v>McCarthy Engineering</v>
      </c>
      <c r="D128" s="14" t="str">
        <v>59042</v>
      </c>
      <c r="E128" s="14" t="str">
        <v>26-01171</v>
      </c>
      <c r="F128" s="14" t="str">
        <v>1</v>
      </c>
      <c r="G128" s="14" t="str">
        <v>01-00-408-310</v>
      </c>
      <c r="H128" s="20" t="str">
        <v>ENG - 68 PARK ROAD REVIEW</v>
      </c>
      <c r="I128" s="49" t="n">
        <v>165</v>
      </c>
      <c r="J128" s="49" t="n">
        <v>0</v>
      </c>
      <c r="K128" s="22" t="n">
        <f>I128-J128</f>
        <v>165</v>
      </c>
      <c r="L128" s="50" t="str">
        <v>Monthly check register</v>
      </c>
      <c r="M128" s="14" t="str">
        <v>1</v>
      </c>
      <c r="N128" s="20" t="str">
        <v>May Check Register.pdf</v>
      </c>
      <c r="O128" s="20" t="str">
        <v>ENGINEER DEV REVIEW COSTS</v>
      </c>
      <c r="P128" s="14" t="str">
        <v>FIN-202605-06</v>
      </c>
    </row>
    <row r="129" ht="44" customHeight="1">
      <c r="A129" s="2" t="str">
        <v>Jan-Jul 2026</v>
      </c>
      <c r="B129" s="47" t="n">
        <v>46156</v>
      </c>
      <c r="C129" s="2" t="str">
        <v>McCarthy Engineering</v>
      </c>
      <c r="D129" s="2" t="str">
        <v>59042</v>
      </c>
      <c r="E129" s="2" t="str">
        <v>26-01172</v>
      </c>
      <c r="F129" s="2" t="str">
        <v>1</v>
      </c>
      <c r="G129" s="2" t="str">
        <v>01-00-408-310</v>
      </c>
      <c r="H129" s="5" t="str">
        <v>ENG - 1851 LINCOLN AVE - SWM</v>
      </c>
      <c r="I129" s="44" t="n">
        <v>296</v>
      </c>
      <c r="J129" s="44" t="n">
        <v>0</v>
      </c>
      <c r="K129" s="7" t="n">
        <f>I129-J129</f>
        <v>296</v>
      </c>
      <c r="L129" s="31" t="str">
        <v>Monthly check register</v>
      </c>
      <c r="M129" s="2" t="str">
        <v>1</v>
      </c>
      <c r="N129" s="5" t="str">
        <v>May Check Register.pdf</v>
      </c>
      <c r="O129" s="5" t="str">
        <v>ENGINEER DEV REVIEW COSTS</v>
      </c>
      <c r="P129" s="2" t="str">
        <v>FIN-202605-06</v>
      </c>
    </row>
    <row r="130" ht="44" customHeight="1">
      <c r="A130" s="14" t="str">
        <v>Jan-Jul 2026</v>
      </c>
      <c r="B130" s="48" t="n">
        <v>46156</v>
      </c>
      <c r="C130" s="14" t="str">
        <v>McCarthy Engineering</v>
      </c>
      <c r="D130" s="14" t="str">
        <v>59042</v>
      </c>
      <c r="E130" s="14" t="str">
        <v>26-01173</v>
      </c>
      <c r="F130" s="14" t="str">
        <v>1</v>
      </c>
      <c r="G130" s="14" t="str">
        <v>01-00-408-310</v>
      </c>
      <c r="H130" s="20" t="str">
        <v>ENG - THE ISLAND - PARK ROAD</v>
      </c>
      <c r="I130" s="49" t="n">
        <v>507.38</v>
      </c>
      <c r="J130" s="49" t="n">
        <v>0</v>
      </c>
      <c r="K130" s="22" t="n">
        <f>I130-J130</f>
        <v>507.38</v>
      </c>
      <c r="L130" s="50" t="str">
        <v>Monthly check register</v>
      </c>
      <c r="M130" s="14" t="str">
        <v>1</v>
      </c>
      <c r="N130" s="20" t="str">
        <v>May Check Register.pdf</v>
      </c>
      <c r="O130" s="20" t="str">
        <v>ENGINEER DEV REVIEW COSTS</v>
      </c>
      <c r="P130" s="14" t="str">
        <v>FIN-202605-06</v>
      </c>
    </row>
    <row r="131" ht="44" customHeight="1">
      <c r="A131" s="2" t="str">
        <v>Jan-Jul 2026</v>
      </c>
      <c r="B131" s="47" t="n">
        <v>46156</v>
      </c>
      <c r="C131" s="2" t="str">
        <v>McCarthy Engineering</v>
      </c>
      <c r="D131" s="2" t="str">
        <v>59042</v>
      </c>
      <c r="E131" s="2" t="str">
        <v>26-01174</v>
      </c>
      <c r="F131" s="2" t="str">
        <v>1</v>
      </c>
      <c r="G131" s="2" t="str">
        <v>01-00-408-600</v>
      </c>
      <c r="H131" s="5" t="str">
        <v>ENG - 2025 50/50 SIDEWALK</v>
      </c>
      <c r="I131" s="44" t="n">
        <v>222</v>
      </c>
      <c r="J131" s="44" t="n">
        <v>0</v>
      </c>
      <c r="K131" s="7" t="n">
        <f>I131-J131</f>
        <v>222</v>
      </c>
      <c r="L131" s="31" t="str">
        <v>Monthly check register</v>
      </c>
      <c r="M131" s="2" t="str">
        <v>1</v>
      </c>
      <c r="N131" s="5" t="str">
        <v>May Check Register.pdf</v>
      </c>
      <c r="O131" s="5" t="str">
        <v>ENGINEERING-CAPITAL PROJECTS</v>
      </c>
      <c r="P131" s="2" t="str">
        <v>FIN-202605-06</v>
      </c>
    </row>
    <row r="132" ht="44" customHeight="1">
      <c r="A132" s="14" t="str">
        <v>Jan-Jul 2026</v>
      </c>
      <c r="B132" s="48" t="n">
        <v>46177</v>
      </c>
      <c r="C132" s="14" t="str">
        <v>McCarthy Engineering</v>
      </c>
      <c r="D132" s="14" t="str">
        <v>59166</v>
      </c>
      <c r="E132" s="14" t="str">
        <v>26-01389</v>
      </c>
      <c r="F132" s="14" t="str">
        <v>1</v>
      </c>
      <c r="G132" s="14" t="str">
        <v>01-00-408-310</v>
      </c>
      <c r="H132" s="20" t="str">
        <v>ENG - 1714 STATE HILL RD</v>
      </c>
      <c r="I132" s="49" t="n">
        <v>703</v>
      </c>
      <c r="J132" s="49" t="n">
        <v>0</v>
      </c>
      <c r="K132" s="22" t="n">
        <f>I132-J132</f>
        <v>703</v>
      </c>
      <c r="L132" s="50" t="str">
        <v>Monthly check register</v>
      </c>
      <c r="M132" s="14" t="str">
        <v>1</v>
      </c>
      <c r="N132" s="20" t="str"/>
      <c r="O132" s="20" t="str">
        <v>ENGINEER DEV REVIEW COSTS</v>
      </c>
      <c r="P132" s="14" t="str">
        <v>FIN-202606-03</v>
      </c>
    </row>
    <row r="133" ht="44" customHeight="1">
      <c r="A133" s="2" t="str">
        <v>Jan-Jul 2026</v>
      </c>
      <c r="B133" s="47" t="n">
        <v>46177</v>
      </c>
      <c r="C133" s="2" t="str">
        <v>McCarthy Engineering</v>
      </c>
      <c r="D133" s="2" t="str">
        <v>59166</v>
      </c>
      <c r="E133" s="2" t="str">
        <v>26-01390</v>
      </c>
      <c r="F133" s="2" t="str">
        <v>1</v>
      </c>
      <c r="G133" s="2" t="str">
        <v>08-00-429-313</v>
      </c>
      <c r="H133" s="5" t="str">
        <v>ENG - SEWER GENERAL SERVICE</v>
      </c>
      <c r="I133" s="44" t="n">
        <v>490</v>
      </c>
      <c r="J133" s="44" t="n">
        <v>0</v>
      </c>
      <c r="K133" s="7" t="n">
        <f>I133-J133</f>
        <v>490</v>
      </c>
      <c r="L133" s="31" t="str">
        <v>Monthly check register</v>
      </c>
      <c r="M133" s="2" t="str">
        <v>1</v>
      </c>
      <c r="N133" s="5" t="str"/>
      <c r="O133" s="5" t="str">
        <v>ENGINEERING</v>
      </c>
      <c r="P133" s="2" t="str">
        <v>FIN-202606-03</v>
      </c>
    </row>
    <row r="134" ht="44" customHeight="1">
      <c r="A134" s="14" t="str">
        <v>Jan-Jul 2026</v>
      </c>
      <c r="B134" s="48" t="n">
        <v>46177</v>
      </c>
      <c r="C134" s="14" t="str">
        <v>McCarthy Engineering</v>
      </c>
      <c r="D134" s="14" t="str">
        <v>59166</v>
      </c>
      <c r="E134" s="14" t="str">
        <v>26-01391</v>
      </c>
      <c r="F134" s="14" t="str">
        <v>1</v>
      </c>
      <c r="G134" s="14" t="str">
        <v>01-00-436-202</v>
      </c>
      <c r="H134" s="20" t="str">
        <v>ENG - STORM SEWER PRP REVISION</v>
      </c>
      <c r="I134" s="49" t="n">
        <v>74</v>
      </c>
      <c r="J134" s="49" t="n">
        <v>0</v>
      </c>
      <c r="K134" s="22" t="n">
        <f>I134-J134</f>
        <v>74</v>
      </c>
      <c r="L134" s="50" t="str">
        <v>Monthly check register</v>
      </c>
      <c r="M134" s="14" t="str">
        <v>1</v>
      </c>
      <c r="N134" s="20" t="str"/>
      <c r="O134" s="20" t="str">
        <v>STORMWATER ENGINEERING</v>
      </c>
      <c r="P134" s="14" t="str">
        <v>FIN-202606-03</v>
      </c>
    </row>
    <row r="135" ht="44" customHeight="1">
      <c r="A135" s="2" t="str">
        <v>Jan-Jul 2026</v>
      </c>
      <c r="B135" s="47" t="n">
        <v>46177</v>
      </c>
      <c r="C135" s="2" t="str">
        <v>McCarthy Engineering</v>
      </c>
      <c r="D135" s="2" t="str">
        <v>59166</v>
      </c>
      <c r="E135" s="2" t="str">
        <v>26-01392</v>
      </c>
      <c r="F135" s="2" t="str">
        <v>1</v>
      </c>
      <c r="G135" s="2" t="str">
        <v>01-00-436-202</v>
      </c>
      <c r="H135" s="5" t="str">
        <v>ENG - HIGH RD ACT 13 FLOOD MIG</v>
      </c>
      <c r="I135" s="44" t="n">
        <v>1259</v>
      </c>
      <c r="J135" s="44" t="n">
        <v>0</v>
      </c>
      <c r="K135" s="7" t="n">
        <f>I135-J135</f>
        <v>1259</v>
      </c>
      <c r="L135" s="31" t="str">
        <v>Monthly check register</v>
      </c>
      <c r="M135" s="2" t="str">
        <v>1</v>
      </c>
      <c r="N135" s="5" t="str"/>
      <c r="O135" s="5" t="str">
        <v>STORMWATER ENGINEERING</v>
      </c>
      <c r="P135" s="2" t="str">
        <v>FIN-202606-03</v>
      </c>
    </row>
    <row r="136" ht="44" customHeight="1">
      <c r="A136" s="14" t="str">
        <v>Jan-Jul 2026</v>
      </c>
      <c r="B136" s="48" t="n">
        <v>46177</v>
      </c>
      <c r="C136" s="14" t="str">
        <v>McCarthy Engineering</v>
      </c>
      <c r="D136" s="14" t="str">
        <v>59166</v>
      </c>
      <c r="E136" s="14" t="str">
        <v>26-01393</v>
      </c>
      <c r="F136" s="14" t="str">
        <v>1</v>
      </c>
      <c r="G136" s="14" t="str">
        <v>01-00-408-310</v>
      </c>
      <c r="H136" s="20" t="str">
        <v>ENG - BERKSHIRE MALL REDEVELOP</v>
      </c>
      <c r="I136" s="49" t="n">
        <v>280</v>
      </c>
      <c r="J136" s="49" t="n">
        <v>0</v>
      </c>
      <c r="K136" s="22" t="n">
        <f>I136-J136</f>
        <v>280</v>
      </c>
      <c r="L136" s="50" t="str">
        <v>Monthly check register</v>
      </c>
      <c r="M136" s="14" t="str">
        <v>1</v>
      </c>
      <c r="N136" s="20" t="str"/>
      <c r="O136" s="20" t="str">
        <v>ENGINEER DEV REVIEW COSTS</v>
      </c>
      <c r="P136" s="14" t="str">
        <v>FIN-202606-03</v>
      </c>
    </row>
    <row r="137" ht="44" customHeight="1">
      <c r="A137" s="2" t="str">
        <v>Jan-Jul 2026</v>
      </c>
      <c r="B137" s="47" t="n">
        <v>46177</v>
      </c>
      <c r="C137" s="2" t="str">
        <v>McCarthy Engineering</v>
      </c>
      <c r="D137" s="2" t="str">
        <v>59166</v>
      </c>
      <c r="E137" s="2" t="str">
        <v>26-01394</v>
      </c>
      <c r="F137" s="2" t="str">
        <v>1</v>
      </c>
      <c r="G137" s="2" t="str">
        <v>01-00-408-310</v>
      </c>
      <c r="H137" s="5" t="str">
        <v>ENG - 301 WARWICK DR - SWM REV</v>
      </c>
      <c r="I137" s="44" t="n">
        <v>786</v>
      </c>
      <c r="J137" s="44" t="n">
        <v>0</v>
      </c>
      <c r="K137" s="7" t="n">
        <f>I137-J137</f>
        <v>786</v>
      </c>
      <c r="L137" s="31" t="str">
        <v>Monthly check register</v>
      </c>
      <c r="M137" s="2" t="str">
        <v>1</v>
      </c>
      <c r="N137" s="5" t="str"/>
      <c r="O137" s="5" t="str">
        <v>ENGINEER DEV REVIEW COSTS</v>
      </c>
      <c r="P137" s="2" t="str">
        <v>FIN-202606-03</v>
      </c>
    </row>
    <row r="138" ht="44" customHeight="1">
      <c r="A138" s="14" t="str">
        <v>Jan-Jul 2026</v>
      </c>
      <c r="B138" s="48" t="n">
        <v>46177</v>
      </c>
      <c r="C138" s="14" t="str">
        <v>McCarthy Engineering</v>
      </c>
      <c r="D138" s="14" t="str">
        <v>59166</v>
      </c>
      <c r="E138" s="14" t="str">
        <v>26-01395</v>
      </c>
      <c r="F138" s="14" t="str">
        <v>1</v>
      </c>
      <c r="G138" s="14" t="str">
        <v>01-00-408-310</v>
      </c>
      <c r="H138" s="20" t="str">
        <v>ENG - WASD ATHLETIC FIELD REV</v>
      </c>
      <c r="I138" s="49" t="n">
        <v>192</v>
      </c>
      <c r="J138" s="49" t="n">
        <v>0</v>
      </c>
      <c r="K138" s="22" t="n">
        <f>I138-J138</f>
        <v>192</v>
      </c>
      <c r="L138" s="50" t="str">
        <v>Monthly check register</v>
      </c>
      <c r="M138" s="14" t="str">
        <v>1</v>
      </c>
      <c r="N138" s="20" t="str"/>
      <c r="O138" s="20" t="str">
        <v>ENGINEER DEV REVIEW COSTS</v>
      </c>
      <c r="P138" s="14" t="str">
        <v>FIN-202606-03</v>
      </c>
    </row>
    <row r="139" ht="44" customHeight="1">
      <c r="A139" s="2" t="str">
        <v>Jan-Jul 2026</v>
      </c>
      <c r="B139" s="47" t="n">
        <v>46177</v>
      </c>
      <c r="C139" s="2" t="str">
        <v>McCarthy Engineering</v>
      </c>
      <c r="D139" s="2" t="str">
        <v>59166</v>
      </c>
      <c r="E139" s="2" t="str">
        <v>26-01396</v>
      </c>
      <c r="F139" s="2" t="str">
        <v>1</v>
      </c>
      <c r="G139" s="2" t="str">
        <v>01-00-408-312</v>
      </c>
      <c r="H139" s="5" t="str">
        <v>ENG - BERKSHIRE HEIGHTS PLAYGD</v>
      </c>
      <c r="I139" s="44" t="n">
        <v>296</v>
      </c>
      <c r="J139" s="44" t="n">
        <v>0</v>
      </c>
      <c r="K139" s="7" t="n">
        <f>I139-J139</f>
        <v>296</v>
      </c>
      <c r="L139" s="31" t="str">
        <v>Monthly check register</v>
      </c>
      <c r="M139" s="2" t="str">
        <v>1</v>
      </c>
      <c r="N139" s="5" t="str"/>
      <c r="O139" s="5" t="str">
        <v>CONSULTING-ENGINEERING FEES</v>
      </c>
      <c r="P139" s="2" t="str">
        <v>FIN-202606-03</v>
      </c>
    </row>
    <row r="140" ht="44" customHeight="1">
      <c r="A140" s="14" t="str">
        <v>Jan-Jul 2026</v>
      </c>
      <c r="B140" s="48" t="n">
        <v>46177</v>
      </c>
      <c r="C140" s="14" t="str">
        <v>McCarthy Engineering</v>
      </c>
      <c r="D140" s="14" t="str">
        <v>59166</v>
      </c>
      <c r="E140" s="14" t="str">
        <v>26-01397</v>
      </c>
      <c r="F140" s="14" t="str">
        <v>1</v>
      </c>
      <c r="G140" s="14" t="str">
        <v>01-00-436-202</v>
      </c>
      <c r="H140" s="20" t="str">
        <v>ENG - MTF GRANT ADDITIONAL SCO</v>
      </c>
      <c r="I140" s="49" t="n">
        <v>2647</v>
      </c>
      <c r="J140" s="49" t="n">
        <v>0</v>
      </c>
      <c r="K140" s="22" t="n">
        <f>I140-J140</f>
        <v>2647</v>
      </c>
      <c r="L140" s="50" t="str">
        <v>Monthly check register</v>
      </c>
      <c r="M140" s="14" t="str">
        <v>1</v>
      </c>
      <c r="N140" s="20" t="str"/>
      <c r="O140" s="20" t="str">
        <v>STORMWATER ENGINEERING</v>
      </c>
      <c r="P140" s="14" t="str">
        <v>FIN-202606-03</v>
      </c>
    </row>
    <row r="141" ht="44" customHeight="1">
      <c r="A141" s="2" t="str">
        <v>Jan-Jul 2026</v>
      </c>
      <c r="B141" s="47" t="n">
        <v>46177</v>
      </c>
      <c r="C141" s="2" t="str">
        <v>McCarthy Engineering</v>
      </c>
      <c r="D141" s="2" t="str">
        <v>59166</v>
      </c>
      <c r="E141" s="2" t="str">
        <v>26-01398</v>
      </c>
      <c r="F141" s="2" t="str">
        <v>1</v>
      </c>
      <c r="G141" s="2" t="str">
        <v>08-00-429-313</v>
      </c>
      <c r="H141" s="5" t="str">
        <v>ENG - BERKSHIRE BLVD SANIT REL</v>
      </c>
      <c r="I141" s="44" t="n">
        <v>705</v>
      </c>
      <c r="J141" s="44" t="n">
        <v>0</v>
      </c>
      <c r="K141" s="7" t="n">
        <f>I141-J141</f>
        <v>705</v>
      </c>
      <c r="L141" s="31" t="str">
        <v>Monthly check register</v>
      </c>
      <c r="M141" s="2" t="str">
        <v>1</v>
      </c>
      <c r="N141" s="5" t="str"/>
      <c r="O141" s="5" t="str">
        <v>ENGINEERING</v>
      </c>
      <c r="P141" s="2" t="str">
        <v>FIN-202606-03</v>
      </c>
    </row>
    <row r="142" ht="44" customHeight="1">
      <c r="A142" s="14" t="str">
        <v>Jan-Jul 2026</v>
      </c>
      <c r="B142" s="48" t="n">
        <v>46177</v>
      </c>
      <c r="C142" s="14" t="str">
        <v>McCarthy Engineering</v>
      </c>
      <c r="D142" s="14" t="str">
        <v>59166</v>
      </c>
      <c r="E142" s="14" t="str">
        <v>26-01399</v>
      </c>
      <c r="F142" s="14" t="str">
        <v>1</v>
      </c>
      <c r="G142" s="14" t="str">
        <v>01-00-408-600</v>
      </c>
      <c r="H142" s="20" t="str">
        <v>ENG - LAWNDALE TRAFFIC STUDY</v>
      </c>
      <c r="I142" s="49" t="n">
        <v>980</v>
      </c>
      <c r="J142" s="49" t="n">
        <v>0</v>
      </c>
      <c r="K142" s="22" t="n">
        <f>I142-J142</f>
        <v>980</v>
      </c>
      <c r="L142" s="50" t="str">
        <v>Monthly check register</v>
      </c>
      <c r="M142" s="14" t="str">
        <v>1</v>
      </c>
      <c r="N142" s="20" t="str"/>
      <c r="O142" s="20" t="str">
        <v>ENGINEERING-CAPITAL PROJECTS</v>
      </c>
      <c r="P142" s="14" t="str">
        <v>FIN-202606-03</v>
      </c>
    </row>
    <row r="143" ht="44" customHeight="1">
      <c r="A143" s="2" t="str">
        <v>Jan-Jul 2026</v>
      </c>
      <c r="B143" s="47" t="n">
        <v>46177</v>
      </c>
      <c r="C143" s="2" t="str">
        <v>McCarthy Engineering</v>
      </c>
      <c r="D143" s="2" t="str">
        <v>59166</v>
      </c>
      <c r="E143" s="2" t="str">
        <v>26-01400</v>
      </c>
      <c r="F143" s="2" t="str">
        <v>1</v>
      </c>
      <c r="G143" s="2" t="str">
        <v>01-00-436-202</v>
      </c>
      <c r="H143" s="5" t="str">
        <v>ENG - STORM SEWER PRP REVISION</v>
      </c>
      <c r="I143" s="44" t="n">
        <v>148</v>
      </c>
      <c r="J143" s="44" t="n">
        <v>0</v>
      </c>
      <c r="K143" s="7" t="n">
        <f>I143-J143</f>
        <v>148</v>
      </c>
      <c r="L143" s="31" t="str">
        <v>Monthly check register</v>
      </c>
      <c r="M143" s="2" t="str">
        <v>1</v>
      </c>
      <c r="N143" s="5" t="str"/>
      <c r="O143" s="5" t="str">
        <v>STORMWATER ENGINEERING</v>
      </c>
      <c r="P143" s="2" t="str">
        <v>FIN-202606-03</v>
      </c>
    </row>
    <row r="144" ht="44" customHeight="1">
      <c r="A144" s="14" t="str">
        <v>Jan-Jul 2026</v>
      </c>
      <c r="B144" s="48" t="n">
        <v>46177</v>
      </c>
      <c r="C144" s="14" t="str">
        <v>McCarthy Engineering</v>
      </c>
      <c r="D144" s="14" t="str">
        <v>59166</v>
      </c>
      <c r="E144" s="14" t="str">
        <v>26-01401</v>
      </c>
      <c r="F144" s="14" t="str">
        <v>1</v>
      </c>
      <c r="G144" s="14" t="str">
        <v>01-00-408-310</v>
      </c>
      <c r="H144" s="20" t="str">
        <v>ENG - 915 PENN AVE REVIEW</v>
      </c>
      <c r="I144" s="49" t="n">
        <v>2249</v>
      </c>
      <c r="J144" s="49" t="n">
        <v>0</v>
      </c>
      <c r="K144" s="22" t="n">
        <f>I144-J144</f>
        <v>2249</v>
      </c>
      <c r="L144" s="50" t="str">
        <v>Monthly check register</v>
      </c>
      <c r="M144" s="14" t="str">
        <v>1</v>
      </c>
      <c r="N144" s="20" t="str"/>
      <c r="O144" s="20" t="str">
        <v>ENGINEER DEV REVIEW COSTS</v>
      </c>
      <c r="P144" s="14" t="str">
        <v>FIN-202606-03</v>
      </c>
    </row>
    <row r="145" ht="44" customHeight="1">
      <c r="A145" s="2" t="str">
        <v>Jan-Jul 2026</v>
      </c>
      <c r="B145" s="47" t="n">
        <v>46177</v>
      </c>
      <c r="C145" s="2" t="str">
        <v>McCarthy Engineering</v>
      </c>
      <c r="D145" s="2" t="str">
        <v>59166</v>
      </c>
      <c r="E145" s="2" t="str">
        <v>26-01402</v>
      </c>
      <c r="F145" s="2" t="str">
        <v>1</v>
      </c>
      <c r="G145" s="2" t="str">
        <v>01-00-408-600</v>
      </c>
      <c r="H145" s="5" t="str">
        <v>ENG - 2025 STREETS PROJECT</v>
      </c>
      <c r="I145" s="44" t="n">
        <v>615</v>
      </c>
      <c r="J145" s="44" t="n">
        <v>0</v>
      </c>
      <c r="K145" s="7" t="n">
        <f>I145-J145</f>
        <v>615</v>
      </c>
      <c r="L145" s="31" t="str">
        <v>Monthly check register</v>
      </c>
      <c r="M145" s="2" t="str">
        <v>1</v>
      </c>
      <c r="N145" s="5" t="str"/>
      <c r="O145" s="5" t="str">
        <v>ENGINEERING-CAPITAL PROJECTS</v>
      </c>
      <c r="P145" s="2" t="str">
        <v>FIN-202606-03</v>
      </c>
    </row>
    <row r="146" ht="44" customHeight="1">
      <c r="A146" s="14" t="str">
        <v>Jan-Jul 2026</v>
      </c>
      <c r="B146" s="48" t="n">
        <v>46177</v>
      </c>
      <c r="C146" s="14" t="str">
        <v>McCarthy Engineering</v>
      </c>
      <c r="D146" s="14" t="str">
        <v>59166</v>
      </c>
      <c r="E146" s="14" t="str">
        <v>26-01403</v>
      </c>
      <c r="F146" s="14" t="str">
        <v>1</v>
      </c>
      <c r="G146" s="14" t="str">
        <v>01-00-408-312</v>
      </c>
      <c r="H146" s="20" t="str">
        <v>ENG - GENERAL ENGINEERING</v>
      </c>
      <c r="I146" s="49" t="n">
        <v>1729</v>
      </c>
      <c r="J146" s="49" t="n">
        <v>0</v>
      </c>
      <c r="K146" s="22" t="n">
        <f>I146-J146</f>
        <v>1729</v>
      </c>
      <c r="L146" s="50" t="str">
        <v>Monthly check register</v>
      </c>
      <c r="M146" s="14" t="str">
        <v>1</v>
      </c>
      <c r="N146" s="20" t="str"/>
      <c r="O146" s="20" t="str">
        <v>CONSULTING-ENGINEERING FEES</v>
      </c>
      <c r="P146" s="14" t="str">
        <v>FIN-202606-03</v>
      </c>
    </row>
    <row r="147" ht="44" customHeight="1">
      <c r="A147" s="2" t="str">
        <v>Jan-Jul 2026</v>
      </c>
      <c r="B147" s="47" t="n">
        <v>46177</v>
      </c>
      <c r="C147" s="2" t="str">
        <v>McCarthy Engineering</v>
      </c>
      <c r="D147" s="2" t="str">
        <v>59166</v>
      </c>
      <c r="E147" s="2" t="str">
        <v>26-01404</v>
      </c>
      <c r="F147" s="2" t="str">
        <v>1</v>
      </c>
      <c r="G147" s="2" t="str">
        <v>01-00-414-205</v>
      </c>
      <c r="H147" s="5" t="str">
        <v>ENG - COMMERCIAL ZONING</v>
      </c>
      <c r="I147" s="44" t="n">
        <v>1344</v>
      </c>
      <c r="J147" s="44" t="n">
        <v>0</v>
      </c>
      <c r="K147" s="7" t="n">
        <f>I147-J147</f>
        <v>1344</v>
      </c>
      <c r="L147" s="31" t="str">
        <v>Monthly check register</v>
      </c>
      <c r="M147" s="2" t="str">
        <v>1</v>
      </c>
      <c r="N147" s="5" t="str"/>
      <c r="O147" s="5" t="str">
        <v>ZONING PERMIT ADMINISTRATION</v>
      </c>
      <c r="P147" s="2" t="str">
        <v>FIN-202606-03</v>
      </c>
    </row>
    <row r="148" ht="44" customHeight="1">
      <c r="A148" s="14" t="str">
        <v>Jan-Jul 2026</v>
      </c>
      <c r="B148" s="48" t="n">
        <v>46177</v>
      </c>
      <c r="C148" s="14" t="str">
        <v>McCarthy Engineering</v>
      </c>
      <c r="D148" s="14" t="str">
        <v>59166</v>
      </c>
      <c r="E148" s="14" t="str">
        <v>26-01405</v>
      </c>
      <c r="F148" s="14" t="str">
        <v>1</v>
      </c>
      <c r="G148" s="14" t="str">
        <v>08-00-429-313</v>
      </c>
      <c r="H148" s="20" t="str">
        <v>ENG-4TH &amp; OLEY/WYNNEWOOD PUMP</v>
      </c>
      <c r="I148" s="49" t="n">
        <v>6222</v>
      </c>
      <c r="J148" s="49" t="n">
        <v>0</v>
      </c>
      <c r="K148" s="22" t="n">
        <f>I148-J148</f>
        <v>6222</v>
      </c>
      <c r="L148" s="50" t="str">
        <v>Monthly check register</v>
      </c>
      <c r="M148" s="14" t="str">
        <v>1</v>
      </c>
      <c r="N148" s="20" t="str"/>
      <c r="O148" s="20" t="str">
        <v>ENGINEERING</v>
      </c>
      <c r="P148" s="14" t="str">
        <v>FIN-202606-03</v>
      </c>
    </row>
    <row r="149" ht="44" customHeight="1">
      <c r="A149" s="2" t="str">
        <v>Jan-Jul 2026</v>
      </c>
      <c r="B149" s="47" t="n">
        <v>46177</v>
      </c>
      <c r="C149" s="2" t="str">
        <v>McCarthy Engineering</v>
      </c>
      <c r="D149" s="2" t="str">
        <v>59166</v>
      </c>
      <c r="E149" s="2" t="str">
        <v>26-01406</v>
      </c>
      <c r="F149" s="2" t="str">
        <v>1</v>
      </c>
      <c r="G149" s="2" t="str">
        <v>08-00-429-313</v>
      </c>
      <c r="H149" s="5" t="str">
        <v>ENG - WEST LAWN INTERCEPTOR</v>
      </c>
      <c r="I149" s="44" t="n">
        <v>8416</v>
      </c>
      <c r="J149" s="44" t="n">
        <v>0</v>
      </c>
      <c r="K149" s="7" t="n">
        <f>I149-J149</f>
        <v>8416</v>
      </c>
      <c r="L149" s="31" t="str">
        <v>Monthly check register</v>
      </c>
      <c r="M149" s="2" t="str">
        <v>1</v>
      </c>
      <c r="N149" s="5" t="str"/>
      <c r="O149" s="5" t="str">
        <v>ENGINEERING</v>
      </c>
      <c r="P149" s="2" t="str">
        <v>FIN-202606-03</v>
      </c>
    </row>
    <row r="150" ht="44" customHeight="1">
      <c r="A150" s="14" t="str">
        <v>Jan-Jul 2026</v>
      </c>
      <c r="B150" s="48" t="n">
        <v>46177</v>
      </c>
      <c r="C150" s="14" t="str">
        <v>McCarthy Engineering</v>
      </c>
      <c r="D150" s="14" t="str">
        <v>59166</v>
      </c>
      <c r="E150" s="14" t="str">
        <v>26-01407</v>
      </c>
      <c r="F150" s="14" t="str">
        <v>1</v>
      </c>
      <c r="G150" s="14" t="str">
        <v>01-00-408-310</v>
      </c>
      <c r="H150" s="20" t="str">
        <v>ENG -BERKSHIRE MALL STORMWATER</v>
      </c>
      <c r="I150" s="49" t="n">
        <v>1424</v>
      </c>
      <c r="J150" s="49" t="n">
        <v>0</v>
      </c>
      <c r="K150" s="22" t="n">
        <f>I150-J150</f>
        <v>1424</v>
      </c>
      <c r="L150" s="50" t="str">
        <v>Monthly check register</v>
      </c>
      <c r="M150" s="14" t="str">
        <v>1</v>
      </c>
      <c r="N150" s="20" t="str"/>
      <c r="O150" s="20" t="str">
        <v>ENGINEER DEV REVIEW COSTS</v>
      </c>
      <c r="P150" s="14" t="str">
        <v>FIN-202606-03</v>
      </c>
    </row>
    <row r="151" ht="44" customHeight="1">
      <c r="A151" s="2" t="str">
        <v>Jan-Jul 2026</v>
      </c>
      <c r="B151" s="47" t="n">
        <v>46177</v>
      </c>
      <c r="C151" s="2" t="str">
        <v>McCarthy Engineering</v>
      </c>
      <c r="D151" s="2" t="str">
        <v>59166</v>
      </c>
      <c r="E151" s="2" t="str">
        <v>26-01408</v>
      </c>
      <c r="F151" s="2" t="str">
        <v>1</v>
      </c>
      <c r="G151" s="2" t="str">
        <v>01-00-408-312</v>
      </c>
      <c r="H151" s="5" t="str">
        <v>ENG - FIRE DEPT RESTORTATION</v>
      </c>
      <c r="I151" s="44" t="n">
        <v>245</v>
      </c>
      <c r="J151" s="44" t="n">
        <v>0</v>
      </c>
      <c r="K151" s="7" t="n">
        <f>I151-J151</f>
        <v>245</v>
      </c>
      <c r="L151" s="31" t="str">
        <v>Monthly check register</v>
      </c>
      <c r="M151" s="2" t="str">
        <v>1</v>
      </c>
      <c r="N151" s="5" t="str"/>
      <c r="O151" s="5" t="str">
        <v>CONSULTING-ENGINEERING FEES</v>
      </c>
      <c r="P151" s="2" t="str">
        <v>FIN-202606-03</v>
      </c>
    </row>
    <row r="152" ht="44" customHeight="1">
      <c r="A152" s="14" t="str">
        <v>Jan-Jul 2026</v>
      </c>
      <c r="B152" s="48" t="n">
        <v>46177</v>
      </c>
      <c r="C152" s="14" t="str">
        <v>McCarthy Engineering</v>
      </c>
      <c r="D152" s="14" t="str">
        <v>59166</v>
      </c>
      <c r="E152" s="14" t="str">
        <v>26-01409</v>
      </c>
      <c r="F152" s="14" t="str">
        <v>1</v>
      </c>
      <c r="G152" s="14" t="str">
        <v>01-00-408-310</v>
      </c>
      <c r="H152" s="20" t="str">
        <v>ENG - 1851 LINCOLN AVE-SWM REV</v>
      </c>
      <c r="I152" s="49" t="n">
        <v>160</v>
      </c>
      <c r="J152" s="49" t="n">
        <v>0</v>
      </c>
      <c r="K152" s="22" t="n">
        <f>I152-J152</f>
        <v>160</v>
      </c>
      <c r="L152" s="50" t="str">
        <v>Monthly check register</v>
      </c>
      <c r="M152" s="14" t="str">
        <v>1</v>
      </c>
      <c r="N152" s="20" t="str"/>
      <c r="O152" s="20" t="str">
        <v>ENGINEER DEV REVIEW COSTS</v>
      </c>
      <c r="P152" s="14" t="str">
        <v>FIN-202606-03</v>
      </c>
    </row>
    <row r="153" ht="44" customHeight="1">
      <c r="A153" s="2" t="str">
        <v>Jan-Jul 2026</v>
      </c>
      <c r="B153" s="47" t="n">
        <v>46219</v>
      </c>
      <c r="C153" s="2" t="str">
        <v>McCarthy Engineering</v>
      </c>
      <c r="D153" s="2" t="str">
        <v>59490</v>
      </c>
      <c r="E153" s="2" t="str">
        <v>26-01786</v>
      </c>
      <c r="F153" s="2" t="str">
        <v>1</v>
      </c>
      <c r="G153" s="2" t="str">
        <v>01-00-436-202</v>
      </c>
      <c r="H153" s="5" t="str">
        <v>ENG - MS4 ANNUAL REPORTING</v>
      </c>
      <c r="I153" s="44" t="n">
        <v>32.5</v>
      </c>
      <c r="J153" s="44" t="n">
        <v>0</v>
      </c>
      <c r="K153" s="7" t="n">
        <f>I153-J153</f>
        <v>32.5</v>
      </c>
      <c r="L153" s="31" t="str">
        <v>Monthly check register</v>
      </c>
      <c r="M153" s="2" t="str">
        <v>2</v>
      </c>
      <c r="N153" s="5" t="str"/>
      <c r="O153" s="5" t="str">
        <v>STORMWATER ENGINEERING</v>
      </c>
      <c r="P153" s="2" t="str">
        <v>FIN-202607-03</v>
      </c>
    </row>
    <row r="154" ht="44" customHeight="1">
      <c r="A154" s="14" t="str">
        <v>Jan-Jul 2026</v>
      </c>
      <c r="B154" s="48" t="n">
        <v>46219</v>
      </c>
      <c r="C154" s="14" t="str">
        <v>McCarthy Engineering</v>
      </c>
      <c r="D154" s="14" t="str">
        <v>59490</v>
      </c>
      <c r="E154" s="14" t="str">
        <v>26-01787</v>
      </c>
      <c r="F154" s="14" t="str">
        <v>1</v>
      </c>
      <c r="G154" s="14" t="str">
        <v>01-00-436-202</v>
      </c>
      <c r="H154" s="20" t="str">
        <v>ENG - HIGH ROD ACT 13 FLOOD MI</v>
      </c>
      <c r="I154" s="49" t="n">
        <v>555</v>
      </c>
      <c r="J154" s="49" t="n">
        <v>0</v>
      </c>
      <c r="K154" s="22" t="n">
        <f>I154-J154</f>
        <v>555</v>
      </c>
      <c r="L154" s="50" t="str">
        <v>Monthly check register</v>
      </c>
      <c r="M154" s="14" t="str">
        <v>2</v>
      </c>
      <c r="N154" s="20" t="str"/>
      <c r="O154" s="20" t="str">
        <v>STORMWATER ENGINEERING</v>
      </c>
      <c r="P154" s="14" t="str">
        <v>FIN-202607-03</v>
      </c>
    </row>
    <row r="155" ht="44" customHeight="1">
      <c r="A155" s="2" t="str">
        <v>Jan-Jul 2026</v>
      </c>
      <c r="B155" s="47" t="n">
        <v>46219</v>
      </c>
      <c r="C155" s="2" t="str">
        <v>McCarthy Engineering</v>
      </c>
      <c r="D155" s="2" t="str">
        <v>59490</v>
      </c>
      <c r="E155" s="2" t="str">
        <v>26-01788</v>
      </c>
      <c r="F155" s="2" t="str">
        <v>1</v>
      </c>
      <c r="G155" s="2" t="str">
        <v>01-00-408-310</v>
      </c>
      <c r="H155" s="5" t="str">
        <v>ENG - BERKSHIRE MALL REDEVELOP</v>
      </c>
      <c r="I155" s="44" t="n">
        <v>148</v>
      </c>
      <c r="J155" s="44" t="n">
        <v>0</v>
      </c>
      <c r="K155" s="7" t="n">
        <f>I155-J155</f>
        <v>148</v>
      </c>
      <c r="L155" s="31" t="str">
        <v>Monthly check register</v>
      </c>
      <c r="M155" s="2" t="str">
        <v>2</v>
      </c>
      <c r="N155" s="5" t="str"/>
      <c r="O155" s="5" t="str">
        <v>ENGINEER DEV REVIEW COSTS</v>
      </c>
      <c r="P155" s="2" t="str">
        <v>FIN-202607-03</v>
      </c>
    </row>
    <row r="156" ht="44" customHeight="1">
      <c r="A156" s="14" t="str">
        <v>Jan-Jul 2026</v>
      </c>
      <c r="B156" s="48" t="n">
        <v>46219</v>
      </c>
      <c r="C156" s="14" t="str">
        <v>McCarthy Engineering</v>
      </c>
      <c r="D156" s="14" t="str">
        <v>59490</v>
      </c>
      <c r="E156" s="14" t="str">
        <v>26-01789</v>
      </c>
      <c r="F156" s="14" t="str">
        <v>1</v>
      </c>
      <c r="G156" s="14" t="str">
        <v>01-00-408-310</v>
      </c>
      <c r="H156" s="20" t="str">
        <v>ENG - 301 WARWICK DR SWM REV</v>
      </c>
      <c r="I156" s="49" t="n">
        <v>145.08</v>
      </c>
      <c r="J156" s="49" t="n">
        <v>0</v>
      </c>
      <c r="K156" s="22" t="n">
        <f>I156-J156</f>
        <v>145.08</v>
      </c>
      <c r="L156" s="50" t="str">
        <v>Monthly check register</v>
      </c>
      <c r="M156" s="14" t="str">
        <v>2</v>
      </c>
      <c r="N156" s="20" t="str"/>
      <c r="O156" s="20" t="str">
        <v>ENGINEER DEV REVIEW COSTS</v>
      </c>
      <c r="P156" s="14" t="str">
        <v>FIN-202607-03</v>
      </c>
    </row>
    <row r="157" ht="44" customHeight="1">
      <c r="A157" s="2" t="str">
        <v>Jan-Jul 2026</v>
      </c>
      <c r="B157" s="47" t="n">
        <v>46219</v>
      </c>
      <c r="C157" s="2" t="str">
        <v>McCarthy Engineering</v>
      </c>
      <c r="D157" s="2" t="str">
        <v>59490</v>
      </c>
      <c r="E157" s="2" t="str">
        <v>26-01790</v>
      </c>
      <c r="F157" s="2" t="str">
        <v>1</v>
      </c>
      <c r="G157" s="2" t="str">
        <v>01-00-408-312</v>
      </c>
      <c r="H157" s="5" t="str">
        <v>ENG - BERKSHIRE HEIGHTS PLAYGD</v>
      </c>
      <c r="I157" s="44" t="n">
        <v>222</v>
      </c>
      <c r="J157" s="44" t="n">
        <v>0</v>
      </c>
      <c r="K157" s="7" t="n">
        <f>I157-J157</f>
        <v>222</v>
      </c>
      <c r="L157" s="31" t="str">
        <v>Monthly check register</v>
      </c>
      <c r="M157" s="2" t="str">
        <v>2</v>
      </c>
      <c r="N157" s="5" t="str"/>
      <c r="O157" s="5" t="str">
        <v>CONSULTING-ENGINEERING FEES</v>
      </c>
      <c r="P157" s="2" t="str">
        <v>FIN-202607-03</v>
      </c>
    </row>
    <row r="158" ht="44" customHeight="1">
      <c r="A158" s="14" t="str">
        <v>Jan-Jul 2026</v>
      </c>
      <c r="B158" s="48" t="n">
        <v>46219</v>
      </c>
      <c r="C158" s="14" t="str">
        <v>McCarthy Engineering</v>
      </c>
      <c r="D158" s="14" t="str">
        <v>59490</v>
      </c>
      <c r="E158" s="14" t="str">
        <v>26-01791</v>
      </c>
      <c r="F158" s="14" t="str">
        <v>1</v>
      </c>
      <c r="G158" s="14" t="str">
        <v>01-00-436-202</v>
      </c>
      <c r="H158" s="20" t="str">
        <v>ENG - MTF GRANT - ADDIT SCOPE</v>
      </c>
      <c r="I158" s="49" t="n">
        <v>7551</v>
      </c>
      <c r="J158" s="49" t="n">
        <v>0</v>
      </c>
      <c r="K158" s="22" t="n">
        <f>I158-J158</f>
        <v>7551</v>
      </c>
      <c r="L158" s="50" t="str">
        <v>Monthly check register</v>
      </c>
      <c r="M158" s="14" t="str">
        <v>2</v>
      </c>
      <c r="N158" s="20" t="str"/>
      <c r="O158" s="20" t="str">
        <v>STORMWATER ENGINEERING</v>
      </c>
      <c r="P158" s="14" t="str">
        <v>FIN-202607-03</v>
      </c>
    </row>
    <row r="159" ht="44" customHeight="1">
      <c r="A159" s="2" t="str">
        <v>Jan-Jul 2026</v>
      </c>
      <c r="B159" s="47" t="n">
        <v>46219</v>
      </c>
      <c r="C159" s="2" t="str">
        <v>McCarthy Engineering</v>
      </c>
      <c r="D159" s="2" t="str">
        <v>59490</v>
      </c>
      <c r="E159" s="2" t="str">
        <v>26-01792</v>
      </c>
      <c r="F159" s="2" t="str">
        <v>1</v>
      </c>
      <c r="G159" s="2" t="str">
        <v>01-00-408-312</v>
      </c>
      <c r="H159" s="5" t="str">
        <v>ENG - LAWNDALE ROAD TRAFFIC</v>
      </c>
      <c r="I159" s="44" t="n">
        <v>284</v>
      </c>
      <c r="J159" s="44" t="n">
        <v>0</v>
      </c>
      <c r="K159" s="7" t="n">
        <f>I159-J159</f>
        <v>284</v>
      </c>
      <c r="L159" s="31" t="str">
        <v>Monthly check register</v>
      </c>
      <c r="M159" s="2" t="str">
        <v>2</v>
      </c>
      <c r="N159" s="5" t="str"/>
      <c r="O159" s="5" t="str">
        <v>CONSULTING-ENGINEERING FEES</v>
      </c>
      <c r="P159" s="2" t="str">
        <v>FIN-202607-03</v>
      </c>
    </row>
    <row r="160" ht="44" customHeight="1">
      <c r="A160" s="14" t="str">
        <v>Jan-Jul 2026</v>
      </c>
      <c r="B160" s="48" t="n">
        <v>46219</v>
      </c>
      <c r="C160" s="14" t="str">
        <v>McCarthy Engineering</v>
      </c>
      <c r="D160" s="14" t="str">
        <v>59490</v>
      </c>
      <c r="E160" s="14" t="str">
        <v>26-01793</v>
      </c>
      <c r="F160" s="14" t="str">
        <v>1</v>
      </c>
      <c r="G160" s="14" t="str">
        <v>01-00-436-202</v>
      </c>
      <c r="H160" s="20" t="str">
        <v>ENG - STORM SEWER PRP REVISION</v>
      </c>
      <c r="I160" s="49" t="n">
        <v>111</v>
      </c>
      <c r="J160" s="49" t="n">
        <v>0</v>
      </c>
      <c r="K160" s="22" t="n">
        <f>I160-J160</f>
        <v>111</v>
      </c>
      <c r="L160" s="50" t="str">
        <v>Monthly check register</v>
      </c>
      <c r="M160" s="14" t="str">
        <v>2</v>
      </c>
      <c r="N160" s="20" t="str"/>
      <c r="O160" s="20" t="str">
        <v>STORMWATER ENGINEERING</v>
      </c>
      <c r="P160" s="14" t="str">
        <v>FIN-202607-03</v>
      </c>
    </row>
    <row r="161" ht="44" customHeight="1">
      <c r="A161" s="2" t="str">
        <v>Jan-Jul 2026</v>
      </c>
      <c r="B161" s="47" t="n">
        <v>46219</v>
      </c>
      <c r="C161" s="2" t="str">
        <v>McCarthy Engineering</v>
      </c>
      <c r="D161" s="2" t="str">
        <v>59490</v>
      </c>
      <c r="E161" s="2" t="str">
        <v>26-01794</v>
      </c>
      <c r="F161" s="2" t="str">
        <v>1</v>
      </c>
      <c r="G161" s="2" t="str">
        <v>01-00-408-310</v>
      </c>
      <c r="H161" s="5" t="str">
        <v>ENG - 915 PENN AVE REVIEW</v>
      </c>
      <c r="I161" s="44" t="n">
        <v>1939.46</v>
      </c>
      <c r="J161" s="44" t="n">
        <v>0</v>
      </c>
      <c r="K161" s="7" t="n">
        <f>I161-J161</f>
        <v>1939.46</v>
      </c>
      <c r="L161" s="31" t="str">
        <v>Monthly check register</v>
      </c>
      <c r="M161" s="2" t="str">
        <v>2</v>
      </c>
      <c r="N161" s="5" t="str"/>
      <c r="O161" s="5" t="str">
        <v>ENGINEER DEV REVIEW COSTS</v>
      </c>
      <c r="P161" s="2" t="str">
        <v>FIN-202607-03</v>
      </c>
    </row>
    <row r="162" ht="44" customHeight="1">
      <c r="A162" s="14" t="str">
        <v>Jan-Jul 2026</v>
      </c>
      <c r="B162" s="48" t="n">
        <v>46219</v>
      </c>
      <c r="C162" s="14" t="str">
        <v>McCarthy Engineering</v>
      </c>
      <c r="D162" s="14" t="str">
        <v>59490</v>
      </c>
      <c r="E162" s="14" t="str">
        <v>26-01795</v>
      </c>
      <c r="F162" s="14" t="str">
        <v>1</v>
      </c>
      <c r="G162" s="14" t="str">
        <v>01-00-408-600</v>
      </c>
      <c r="H162" s="20" t="str">
        <v>ENG - 2026 STREETS PROJECT</v>
      </c>
      <c r="I162" s="49" t="n">
        <v>142</v>
      </c>
      <c r="J162" s="49" t="n">
        <v>0</v>
      </c>
      <c r="K162" s="22" t="n">
        <f>I162-J162</f>
        <v>142</v>
      </c>
      <c r="L162" s="50" t="str">
        <v>Monthly check register</v>
      </c>
      <c r="M162" s="14" t="str">
        <v>2</v>
      </c>
      <c r="N162" s="20" t="str"/>
      <c r="O162" s="20" t="str">
        <v>ENGINEERING-CAPITAL PROJECTS</v>
      </c>
      <c r="P162" s="14" t="str">
        <v>FIN-202607-03</v>
      </c>
    </row>
    <row r="163" ht="44" customHeight="1">
      <c r="A163" s="2" t="str">
        <v>Jan-Jul 2026</v>
      </c>
      <c r="B163" s="47" t="n">
        <v>46219</v>
      </c>
      <c r="C163" s="2" t="str">
        <v>McCarthy Engineering</v>
      </c>
      <c r="D163" s="2" t="str">
        <v>59490</v>
      </c>
      <c r="E163" s="2" t="str">
        <v>26-01796</v>
      </c>
      <c r="F163" s="2" t="str">
        <v>1</v>
      </c>
      <c r="G163" s="2" t="str">
        <v>01-00-408-312</v>
      </c>
      <c r="H163" s="5" t="str">
        <v>ENG - GENERAL ENGINEERING</v>
      </c>
      <c r="I163" s="44" t="n">
        <v>1073</v>
      </c>
      <c r="J163" s="44" t="n">
        <v>0</v>
      </c>
      <c r="K163" s="7" t="n">
        <f>I163-J163</f>
        <v>1073</v>
      </c>
      <c r="L163" s="31" t="str">
        <v>Monthly check register</v>
      </c>
      <c r="M163" s="2" t="str">
        <v>2</v>
      </c>
      <c r="N163" s="5" t="str"/>
      <c r="O163" s="5" t="str">
        <v>CONSULTING-ENGINEERING FEES</v>
      </c>
      <c r="P163" s="2" t="str">
        <v>FIN-202607-03</v>
      </c>
    </row>
    <row r="164" ht="44" customHeight="1">
      <c r="A164" s="14" t="str">
        <v>Jan-Jul 2026</v>
      </c>
      <c r="B164" s="48" t="n">
        <v>46219</v>
      </c>
      <c r="C164" s="14" t="str">
        <v>McCarthy Engineering</v>
      </c>
      <c r="D164" s="14" t="str">
        <v>59490</v>
      </c>
      <c r="E164" s="14" t="str">
        <v>26-01797</v>
      </c>
      <c r="F164" s="14" t="str">
        <v>1</v>
      </c>
      <c r="G164" s="14" t="str">
        <v>01-00-414-205</v>
      </c>
      <c r="H164" s="20" t="str">
        <v>ENG - COMMERCIAL ZONING</v>
      </c>
      <c r="I164" s="49" t="n">
        <v>1050</v>
      </c>
      <c r="J164" s="49" t="n">
        <v>0</v>
      </c>
      <c r="K164" s="22" t="n">
        <f>I164-J164</f>
        <v>1050</v>
      </c>
      <c r="L164" s="50" t="str">
        <v>Monthly check register</v>
      </c>
      <c r="M164" s="14" t="str">
        <v>2</v>
      </c>
      <c r="N164" s="20" t="str"/>
      <c r="O164" s="20" t="str">
        <v>ZONING PERMIT ADMINISTRATION</v>
      </c>
      <c r="P164" s="14" t="str">
        <v>FIN-202607-03</v>
      </c>
    </row>
    <row r="165" ht="44" customHeight="1">
      <c r="A165" s="2" t="str">
        <v>Jan-Jul 2026</v>
      </c>
      <c r="B165" s="47" t="n">
        <v>46219</v>
      </c>
      <c r="C165" s="2" t="str">
        <v>McCarthy Engineering</v>
      </c>
      <c r="D165" s="2" t="str">
        <v>59490</v>
      </c>
      <c r="E165" s="2" t="str">
        <v>26-01798</v>
      </c>
      <c r="F165" s="2" t="str">
        <v>1</v>
      </c>
      <c r="G165" s="2" t="str">
        <v>01-00-408-310</v>
      </c>
      <c r="H165" s="5" t="str">
        <v>ENG - BERKSHIRE MALL STORMWATE</v>
      </c>
      <c r="I165" s="44" t="n">
        <v>1927.02</v>
      </c>
      <c r="J165" s="44" t="n">
        <v>0</v>
      </c>
      <c r="K165" s="7" t="n">
        <f>I165-J165</f>
        <v>1927.02</v>
      </c>
      <c r="L165" s="31" t="str">
        <v>Monthly check register</v>
      </c>
      <c r="M165" s="2" t="str">
        <v>2</v>
      </c>
      <c r="N165" s="5" t="str"/>
      <c r="O165" s="5" t="str">
        <v>ENGINEER DEV REVIEW COSTS</v>
      </c>
      <c r="P165" s="2" t="str">
        <v>FIN-202607-03</v>
      </c>
    </row>
    <row r="166" ht="44" customHeight="1">
      <c r="A166" s="14" t="str">
        <v>Jan-Jul 2026</v>
      </c>
      <c r="B166" s="48" t="n">
        <v>46219</v>
      </c>
      <c r="C166" s="14" t="str">
        <v>McCarthy Engineering</v>
      </c>
      <c r="D166" s="14" t="str">
        <v>59490</v>
      </c>
      <c r="E166" s="14" t="str">
        <v>26-01799</v>
      </c>
      <c r="F166" s="14" t="str">
        <v>1</v>
      </c>
      <c r="G166" s="14" t="str">
        <v>01-00-408-312</v>
      </c>
      <c r="H166" s="20" t="str">
        <v>ENG-STATE HILL RD PEDESTRIAN</v>
      </c>
      <c r="I166" s="49" t="n">
        <v>1902.88</v>
      </c>
      <c r="J166" s="49" t="n">
        <v>0</v>
      </c>
      <c r="K166" s="22" t="n">
        <f>I166-J166</f>
        <v>1902.88</v>
      </c>
      <c r="L166" s="50" t="str">
        <v>Monthly check register</v>
      </c>
      <c r="M166" s="14" t="str">
        <v>2</v>
      </c>
      <c r="N166" s="20" t="str"/>
      <c r="O166" s="20" t="str">
        <v>CONSULTING-ENGINEERING FEES</v>
      </c>
      <c r="P166" s="14" t="str">
        <v>FIN-202607-03</v>
      </c>
    </row>
    <row r="167" ht="44" customHeight="1">
      <c r="A167" s="2" t="str">
        <v>Jan-Jul 2026</v>
      </c>
      <c r="B167" s="47" t="n">
        <v>46219</v>
      </c>
      <c r="C167" s="2" t="str">
        <v>McCarthy Engineering</v>
      </c>
      <c r="D167" s="2" t="str">
        <v>59490</v>
      </c>
      <c r="E167" s="2" t="str">
        <v>26-01800</v>
      </c>
      <c r="F167" s="2" t="str">
        <v>1</v>
      </c>
      <c r="G167" s="2" t="str">
        <v>01-00-408-310</v>
      </c>
      <c r="H167" s="5" t="str">
        <v>ENG -RM PALMER SEWER EXTENSION</v>
      </c>
      <c r="I167" s="44" t="n">
        <v>222</v>
      </c>
      <c r="J167" s="44" t="n">
        <v>0</v>
      </c>
      <c r="K167" s="7" t="n">
        <f>I167-J167</f>
        <v>222</v>
      </c>
      <c r="L167" s="31" t="str">
        <v>Monthly check register</v>
      </c>
      <c r="M167" s="2" t="str">
        <v>2</v>
      </c>
      <c r="N167" s="5" t="str"/>
      <c r="O167" s="5" t="str">
        <v>ENGINEER DEV REVIEW COSTS</v>
      </c>
      <c r="P167" s="2" t="str">
        <v>FIN-202607-03</v>
      </c>
    </row>
    <row r="168" ht="44" customHeight="1">
      <c r="A168" s="14" t="str">
        <v>Jan-Jul 2026</v>
      </c>
      <c r="B168" s="48" t="n">
        <v>46219</v>
      </c>
      <c r="C168" s="14" t="str">
        <v>McCarthy Engineering</v>
      </c>
      <c r="D168" s="14" t="str">
        <v>59490</v>
      </c>
      <c r="E168" s="14" t="str">
        <v>26-01801</v>
      </c>
      <c r="F168" s="14" t="str">
        <v>1</v>
      </c>
      <c r="G168" s="14" t="str">
        <v>01-00-408-600</v>
      </c>
      <c r="H168" s="20" t="str">
        <v>ENG - 2026 50/50 SIDEWALK</v>
      </c>
      <c r="I168" s="49" t="n">
        <v>292</v>
      </c>
      <c r="J168" s="49" t="n">
        <v>0</v>
      </c>
      <c r="K168" s="22" t="n">
        <f>I168-J168</f>
        <v>292</v>
      </c>
      <c r="L168" s="50" t="str">
        <v>Monthly check register</v>
      </c>
      <c r="M168" s="14" t="str">
        <v>2</v>
      </c>
      <c r="N168" s="20" t="str"/>
      <c r="O168" s="20" t="str">
        <v>ENGINEERING-CAPITAL PROJECTS</v>
      </c>
      <c r="P168" s="14" t="str">
        <v>FIN-202607-03</v>
      </c>
    </row>
    <row r="169" ht="44" customHeight="1">
      <c r="A169" s="2" t="str">
        <v>Jan-Jul 2026</v>
      </c>
      <c r="B169" s="47" t="n">
        <v>46219</v>
      </c>
      <c r="C169" s="2" t="str">
        <v>McCarthy Engineering</v>
      </c>
      <c r="D169" s="2" t="str">
        <v>59490</v>
      </c>
      <c r="E169" s="2" t="str">
        <v>26-01802</v>
      </c>
      <c r="F169" s="2" t="str">
        <v>1</v>
      </c>
      <c r="G169" s="2" t="str">
        <v>01-00-408-310</v>
      </c>
      <c r="H169" s="5" t="str">
        <v>ENG - THE ISLAND - PARK ROAD</v>
      </c>
      <c r="I169" s="44" t="n">
        <v>338.25</v>
      </c>
      <c r="J169" s="44" t="n">
        <v>0</v>
      </c>
      <c r="K169" s="7" t="n">
        <f>I169-J169</f>
        <v>338.25</v>
      </c>
      <c r="L169" s="31" t="str">
        <v>Monthly check register</v>
      </c>
      <c r="M169" s="2" t="str">
        <v>2</v>
      </c>
      <c r="N169" s="5" t="str"/>
      <c r="O169" s="5" t="str">
        <v>ENGINEER DEV REVIEW COSTS</v>
      </c>
      <c r="P169" s="2" t="str">
        <v>FIN-202607-03</v>
      </c>
    </row>
    <row r="170" ht="44" customHeight="1">
      <c r="A170" s="14" t="str">
        <v>Jan-Jul 2026</v>
      </c>
      <c r="B170" s="48" t="n">
        <v>46219</v>
      </c>
      <c r="C170" s="14" t="str">
        <v>McCarthy Engineering</v>
      </c>
      <c r="D170" s="14" t="str">
        <v>59490</v>
      </c>
      <c r="E170" s="14" t="str">
        <v>26-01803</v>
      </c>
      <c r="F170" s="14" t="str">
        <v>1</v>
      </c>
      <c r="G170" s="14" t="str">
        <v>01-00-408-310</v>
      </c>
      <c r="H170" s="20" t="str">
        <v>ENG - 1413 VAN STEFFY SWM REV</v>
      </c>
      <c r="I170" s="49" t="n">
        <v>695</v>
      </c>
      <c r="J170" s="49" t="n">
        <v>0</v>
      </c>
      <c r="K170" s="22" t="n">
        <f>I170-J170</f>
        <v>695</v>
      </c>
      <c r="L170" s="50" t="str">
        <v>Monthly check register</v>
      </c>
      <c r="M170" s="14" t="str">
        <v>2</v>
      </c>
      <c r="N170" s="20" t="str"/>
      <c r="O170" s="20" t="str">
        <v>ENGINEER DEV REVIEW COSTS</v>
      </c>
      <c r="P170" s="14" t="str">
        <v>FIN-202607-03</v>
      </c>
    </row>
    <row r="171" ht="44" customHeight="1">
      <c r="A171" s="2" t="str">
        <v>Jan-Jul 2026</v>
      </c>
      <c r="B171" s="47" t="n">
        <v>46219</v>
      </c>
      <c r="C171" s="2" t="str">
        <v>McCarthy Engineering</v>
      </c>
      <c r="D171" s="2" t="str">
        <v>59490</v>
      </c>
      <c r="E171" s="2" t="str">
        <v>26-01804</v>
      </c>
      <c r="F171" s="2" t="str">
        <v>1</v>
      </c>
      <c r="G171" s="2" t="str">
        <v>01-00-408-310</v>
      </c>
      <c r="H171" s="5" t="str">
        <v>ENG-1714 STATE HILL RD COND US</v>
      </c>
      <c r="I171" s="44" t="n">
        <v>370</v>
      </c>
      <c r="J171" s="44" t="n">
        <v>0</v>
      </c>
      <c r="K171" s="7" t="n">
        <f>I171-J171</f>
        <v>370</v>
      </c>
      <c r="L171" s="31" t="str">
        <v>Monthly check register</v>
      </c>
      <c r="M171" s="2" t="str">
        <v>2</v>
      </c>
      <c r="N171" s="5" t="str"/>
      <c r="O171" s="5" t="str">
        <v>ENGINEER DEV REVIEW COSTS</v>
      </c>
      <c r="P171" s="2" t="str">
        <v>FIN-202607-03</v>
      </c>
    </row>
    <row r="172" ht="44" customHeight="1">
      <c r="A172" s="14" t="str">
        <v>Jan-Jul 2026</v>
      </c>
      <c r="B172" s="48" t="n">
        <v>46219</v>
      </c>
      <c r="C172" s="14" t="str">
        <v>McCarthy Engineering</v>
      </c>
      <c r="D172" s="14" t="str">
        <v>59490</v>
      </c>
      <c r="E172" s="14" t="str">
        <v>26-01805</v>
      </c>
      <c r="F172" s="14" t="str">
        <v>1</v>
      </c>
      <c r="G172" s="14" t="str">
        <v>08-00-429-313</v>
      </c>
      <c r="H172" s="20" t="str">
        <v>ENG - SEWER - GENERAL SERVICE</v>
      </c>
      <c r="I172" s="49" t="n">
        <v>148</v>
      </c>
      <c r="J172" s="49" t="n">
        <v>0</v>
      </c>
      <c r="K172" s="22" t="n">
        <f>I172-J172</f>
        <v>148</v>
      </c>
      <c r="L172" s="50" t="str">
        <v>Monthly check register</v>
      </c>
      <c r="M172" s="14" t="str">
        <v>2</v>
      </c>
      <c r="N172" s="20" t="str"/>
      <c r="O172" s="20" t="str">
        <v>ENGINEERING</v>
      </c>
      <c r="P172" s="14" t="str">
        <v>FIN-202607-03</v>
      </c>
    </row>
    <row r="173" ht="44" customHeight="1">
      <c r="A173" s="2" t="str">
        <v>Jan-Jul 2026</v>
      </c>
      <c r="B173" s="47" t="n">
        <v>46219</v>
      </c>
      <c r="C173" s="2" t="str">
        <v>McCarthy Engineering</v>
      </c>
      <c r="D173" s="2" t="str">
        <v>59490</v>
      </c>
      <c r="E173" s="2" t="str">
        <v>26-01806</v>
      </c>
      <c r="F173" s="2" t="str">
        <v>1</v>
      </c>
      <c r="G173" s="2" t="str">
        <v>08-00-429-313</v>
      </c>
      <c r="H173" s="5" t="str">
        <v>ENG-4TH &amp; OLEY/WYNNEWOOD PUMP</v>
      </c>
      <c r="I173" s="44" t="n">
        <v>8185</v>
      </c>
      <c r="J173" s="44" t="n">
        <v>0</v>
      </c>
      <c r="K173" s="7" t="n">
        <f>I173-J173</f>
        <v>8185</v>
      </c>
      <c r="L173" s="31" t="str">
        <v>Monthly check register</v>
      </c>
      <c r="M173" s="2" t="str">
        <v>2</v>
      </c>
      <c r="N173" s="5" t="str"/>
      <c r="O173" s="5" t="str">
        <v>ENGINEERING</v>
      </c>
      <c r="P173" s="2" t="str">
        <v>FIN-202607-03</v>
      </c>
    </row>
    <row r="174" ht="44" customHeight="1">
      <c r="A174" s="14" t="str">
        <v>Jan-Jul 2026</v>
      </c>
      <c r="B174" s="48" t="n">
        <v>46219</v>
      </c>
      <c r="C174" s="14" t="str">
        <v>McCarthy Engineering</v>
      </c>
      <c r="D174" s="14" t="str">
        <v>59490</v>
      </c>
      <c r="E174" s="14" t="str">
        <v>26-01807</v>
      </c>
      <c r="F174" s="14" t="str">
        <v>1</v>
      </c>
      <c r="G174" s="14" t="str">
        <v>08-00-429-313</v>
      </c>
      <c r="H174" s="20" t="str">
        <v>ENG - WEST LAWN INTERCEPTOR</v>
      </c>
      <c r="I174" s="49" t="n">
        <v>4105</v>
      </c>
      <c r="J174" s="49" t="n">
        <v>0</v>
      </c>
      <c r="K174" s="22" t="n">
        <f>I174-J174</f>
        <v>4105</v>
      </c>
      <c r="L174" s="50" t="str">
        <v>Monthly check register</v>
      </c>
      <c r="M174" s="14" t="str">
        <v>2</v>
      </c>
      <c r="N174" s="20" t="str"/>
      <c r="O174" s="20" t="str">
        <v>ENGINEERING</v>
      </c>
      <c r="P174" s="14" t="str">
        <v>FIN-202607-03</v>
      </c>
    </row>
    <row r="175" ht="44" customHeight="1">
      <c r="A175" s="2" t="str">
        <v>Jan-Jul 2026</v>
      </c>
      <c r="B175" s="47" t="n">
        <v>46219</v>
      </c>
      <c r="C175" s="2" t="str">
        <v>McCarthy Engineering</v>
      </c>
      <c r="D175" s="2" t="str">
        <v>59490</v>
      </c>
      <c r="E175" s="2" t="str">
        <v>26-01808</v>
      </c>
      <c r="F175" s="2" t="str">
        <v>1</v>
      </c>
      <c r="G175" s="2" t="str">
        <v>01-00-408-312</v>
      </c>
      <c r="H175" s="5" t="str">
        <v>ENG - FIRE DEPT RESTORATION</v>
      </c>
      <c r="I175" s="44" t="n">
        <v>455</v>
      </c>
      <c r="J175" s="44" t="n">
        <v>0</v>
      </c>
      <c r="K175" s="7" t="n">
        <f>I175-J175</f>
        <v>455</v>
      </c>
      <c r="L175" s="31" t="str">
        <v>Monthly check register</v>
      </c>
      <c r="M175" s="2" t="str">
        <v>2</v>
      </c>
      <c r="N175" s="5" t="str"/>
      <c r="O175" s="5" t="str">
        <v>CONSULTING-ENGINEERING FEES</v>
      </c>
      <c r="P175" s="2" t="str">
        <v>FIN-202607-03</v>
      </c>
    </row>
    <row r="176" ht="44" customHeight="1">
      <c r="A176" s="14" t="str">
        <v>Aug 2026</v>
      </c>
      <c r="B176" s="48" t="n">
        <v>46240</v>
      </c>
      <c r="C176" s="14" t="str">
        <v>McCarthy Engineering</v>
      </c>
      <c r="D176" s="14" t="str">
        <v>59643</v>
      </c>
      <c r="E176" s="14" t="str">
        <v>26-02021</v>
      </c>
      <c r="F176" s="14" t="str"/>
      <c r="G176" s="14" t="str">
        <v>01-00-408-600</v>
      </c>
      <c r="H176" s="20" t="str">
        <v>1 ENG - STATE HILL RD UTIL RELOC</v>
      </c>
      <c r="I176" s="49" t="n">
        <v>560</v>
      </c>
      <c r="J176" s="49" t="n">
        <v>0</v>
      </c>
      <c r="K176" s="22" t="n">
        <f>I176-J176</f>
        <v>560</v>
      </c>
      <c r="L176" s="50" t="str">
        <v>Monthly check register</v>
      </c>
      <c r="M176" s="14" t="str">
        <v>1</v>
      </c>
      <c r="N176" s="20" t="str"/>
      <c r="O176" s="20" t="str">
        <v>ENGINEERING-CAPITAL PROJECTS</v>
      </c>
      <c r="P176" s="14" t="str">
        <v>AUG</v>
      </c>
    </row>
    <row r="177" ht="44" customHeight="1">
      <c r="A177" s="2" t="str">
        <v>Aug 2026</v>
      </c>
      <c r="B177" s="47" t="n">
        <v>46240</v>
      </c>
      <c r="C177" s="2" t="str">
        <v>McCarthy Engineering</v>
      </c>
      <c r="D177" s="2" t="str">
        <v>59643</v>
      </c>
      <c r="E177" s="2" t="str">
        <v>26-02022</v>
      </c>
      <c r="F177" s="2" t="str"/>
      <c r="G177" s="2" t="str">
        <v>01-00-436-202</v>
      </c>
      <c r="H177" s="5" t="str">
        <v>1 ENG - MTF GRANT ADDIST SCOPE</v>
      </c>
      <c r="I177" s="44" t="n">
        <v>2537</v>
      </c>
      <c r="J177" s="44" t="n">
        <v>0</v>
      </c>
      <c r="K177" s="7" t="n">
        <f>I177-J177</f>
        <v>2537</v>
      </c>
      <c r="L177" s="31" t="str">
        <v>Monthly check register</v>
      </c>
      <c r="M177" s="2" t="str">
        <v>1</v>
      </c>
      <c r="N177" s="5" t="str"/>
      <c r="O177" s="5" t="str">
        <v>STORMWATER ENGINEERING</v>
      </c>
      <c r="P177" s="2" t="str">
        <v>AUG</v>
      </c>
    </row>
    <row r="178" ht="44" customHeight="1">
      <c r="A178" s="14" t="str">
        <v>Aug 2026</v>
      </c>
      <c r="B178" s="48" t="n">
        <v>46240</v>
      </c>
      <c r="C178" s="14" t="str">
        <v>McCarthy Engineering</v>
      </c>
      <c r="D178" s="14" t="str">
        <v>59643</v>
      </c>
      <c r="E178" s="14" t="str">
        <v>26-02023</v>
      </c>
      <c r="F178" s="14" t="str"/>
      <c r="G178" s="14" t="str">
        <v>01-00-408-600</v>
      </c>
      <c r="H178" s="20" t="str">
        <v>1 ENG -LAWNDALE RD TRAFFIC STUDY</v>
      </c>
      <c r="I178" s="49" t="n">
        <v>2971</v>
      </c>
      <c r="J178" s="49" t="n">
        <v>0</v>
      </c>
      <c r="K178" s="22" t="n">
        <f>I178-J178</f>
        <v>2971</v>
      </c>
      <c r="L178" s="50" t="str">
        <v>Monthly check register</v>
      </c>
      <c r="M178" s="14" t="str">
        <v>1</v>
      </c>
      <c r="N178" s="20" t="str"/>
      <c r="O178" s="20" t="str">
        <v>ENGINEERING-CAPITAL PROJECTS</v>
      </c>
      <c r="P178" s="14" t="str">
        <v>AUG</v>
      </c>
    </row>
    <row r="179" ht="44" customHeight="1">
      <c r="A179" s="2" t="str">
        <v>Aug 2026</v>
      </c>
      <c r="B179" s="47" t="n">
        <v>46240</v>
      </c>
      <c r="C179" s="2" t="str">
        <v>McCarthy Engineering</v>
      </c>
      <c r="D179" s="2" t="str">
        <v>59643</v>
      </c>
      <c r="E179" s="2" t="str">
        <v>26-02024</v>
      </c>
      <c r="F179" s="2" t="str"/>
      <c r="G179" s="2" t="str">
        <v>01-00-408-310</v>
      </c>
      <c r="H179" s="5" t="str">
        <v>1 ENG - 915 PENN AVE REVIEW</v>
      </c>
      <c r="I179" s="44" t="n">
        <v>333</v>
      </c>
      <c r="J179" s="44" t="n">
        <v>0</v>
      </c>
      <c r="K179" s="7" t="n">
        <f>I179-J179</f>
        <v>333</v>
      </c>
      <c r="L179" s="31" t="str">
        <v>Monthly check register</v>
      </c>
      <c r="M179" s="2" t="str">
        <v>1</v>
      </c>
      <c r="N179" s="5" t="str"/>
      <c r="O179" s="5" t="str">
        <v>ENGINEER DEV REVIEW COSTS</v>
      </c>
      <c r="P179" s="2" t="str">
        <v>AUG</v>
      </c>
    </row>
    <row r="180" ht="44" customHeight="1">
      <c r="A180" s="14" t="str">
        <v>Aug 2026</v>
      </c>
      <c r="B180" s="48" t="n">
        <v>46240</v>
      </c>
      <c r="C180" s="14" t="str">
        <v>McCarthy Engineering</v>
      </c>
      <c r="D180" s="14" t="str">
        <v>59643</v>
      </c>
      <c r="E180" s="14" t="str">
        <v>26-02025</v>
      </c>
      <c r="F180" s="14" t="str"/>
      <c r="G180" s="14" t="str">
        <v>01-00-408-600</v>
      </c>
      <c r="H180" s="20" t="str">
        <v>1 ENG - 2026 STREETS PROJECT</v>
      </c>
      <c r="I180" s="49" t="n">
        <v>370</v>
      </c>
      <c r="J180" s="49" t="n">
        <v>0</v>
      </c>
      <c r="K180" s="22" t="n">
        <f>I180-J180</f>
        <v>370</v>
      </c>
      <c r="L180" s="50" t="str">
        <v>Monthly check register</v>
      </c>
      <c r="M180" s="14" t="str">
        <v>1</v>
      </c>
      <c r="N180" s="20" t="str"/>
      <c r="O180" s="20" t="str">
        <v>ENGINEERING-CAPITAL PROJECTS</v>
      </c>
      <c r="P180" s="14" t="str">
        <v>AUG</v>
      </c>
    </row>
    <row r="181" ht="44" customHeight="1">
      <c r="A181" s="2" t="str">
        <v>Aug 2026</v>
      </c>
      <c r="B181" s="47" t="n">
        <v>46240</v>
      </c>
      <c r="C181" s="2" t="str">
        <v>McCarthy Engineering</v>
      </c>
      <c r="D181" s="2" t="str">
        <v>59643</v>
      </c>
      <c r="E181" s="2" t="str">
        <v>26-02026</v>
      </c>
      <c r="F181" s="2" t="str"/>
      <c r="G181" s="2" t="str">
        <v>01-00-408-312</v>
      </c>
      <c r="H181" s="5" t="str">
        <v>1 ENG - GENERAL ENGINEERING</v>
      </c>
      <c r="I181" s="44" t="n">
        <v>2659.5</v>
      </c>
      <c r="J181" s="44" t="n">
        <v>0</v>
      </c>
      <c r="K181" s="7" t="n">
        <f>I181-J181</f>
        <v>2659.5</v>
      </c>
      <c r="L181" s="31" t="str">
        <v>Monthly check register</v>
      </c>
      <c r="M181" s="2" t="str">
        <v>1</v>
      </c>
      <c r="N181" s="5" t="str"/>
      <c r="O181" s="5" t="str">
        <v>CONSULTING-ENGINEERING FEES</v>
      </c>
      <c r="P181" s="2" t="str">
        <v>AUG</v>
      </c>
    </row>
    <row r="182" ht="44" customHeight="1">
      <c r="A182" s="14" t="str">
        <v>Aug 2026</v>
      </c>
      <c r="B182" s="48" t="n">
        <v>46240</v>
      </c>
      <c r="C182" s="14" t="str">
        <v>McCarthy Engineering</v>
      </c>
      <c r="D182" s="14" t="str">
        <v>59643</v>
      </c>
      <c r="E182" s="14" t="str">
        <v>26-02027</v>
      </c>
      <c r="F182" s="14" t="str"/>
      <c r="G182" s="14" t="str">
        <v>01-00-408-310</v>
      </c>
      <c r="H182" s="20" t="str">
        <v>1 ENG - COMMERCIAL ZONING</v>
      </c>
      <c r="I182" s="49" t="n">
        <v>1715</v>
      </c>
      <c r="J182" s="49" t="n">
        <v>0</v>
      </c>
      <c r="K182" s="22" t="n">
        <f>I182-J182</f>
        <v>1715</v>
      </c>
      <c r="L182" s="50" t="str">
        <v>Monthly check register</v>
      </c>
      <c r="M182" s="14" t="str">
        <v>1</v>
      </c>
      <c r="N182" s="20" t="str"/>
      <c r="O182" s="20" t="str">
        <v>ENGINEER DEV REVIEW COSTS</v>
      </c>
      <c r="P182" s="14" t="str">
        <v>AUG</v>
      </c>
    </row>
    <row r="183" ht="44" customHeight="1">
      <c r="A183" s="2" t="str">
        <v>Aug 2026</v>
      </c>
      <c r="B183" s="47" t="n">
        <v>46240</v>
      </c>
      <c r="C183" s="2" t="str">
        <v>McCarthy Engineering</v>
      </c>
      <c r="D183" s="2" t="str">
        <v>59643</v>
      </c>
      <c r="E183" s="2" t="str">
        <v>26-02028</v>
      </c>
      <c r="F183" s="2" t="str"/>
      <c r="G183" s="2" t="str">
        <v>01-00-408-600</v>
      </c>
      <c r="H183" s="5" t="str">
        <v>1 ENG - 2026 50/50 SIDEWALK</v>
      </c>
      <c r="I183" s="44" t="n">
        <v>296</v>
      </c>
      <c r="J183" s="44" t="n">
        <v>0</v>
      </c>
      <c r="K183" s="7" t="n">
        <f>I183-J183</f>
        <v>296</v>
      </c>
      <c r="L183" s="31" t="str">
        <v>Monthly check register</v>
      </c>
      <c r="M183" s="2" t="str">
        <v>1</v>
      </c>
      <c r="N183" s="5" t="str"/>
      <c r="O183" s="5" t="str">
        <v>ENGINEERING-CAPITAL PROJECTS</v>
      </c>
      <c r="P183" s="2" t="str">
        <v>AUG</v>
      </c>
    </row>
    <row r="184" ht="44" customHeight="1">
      <c r="A184" s="14" t="str">
        <v>Aug 2026</v>
      </c>
      <c r="B184" s="48" t="n">
        <v>46240</v>
      </c>
      <c r="C184" s="14" t="str">
        <v>McCarthy Engineering</v>
      </c>
      <c r="D184" s="14" t="str">
        <v>59643</v>
      </c>
      <c r="E184" s="14" t="str">
        <v>26-02029</v>
      </c>
      <c r="F184" s="14" t="str"/>
      <c r="G184" s="14" t="str">
        <v>01-00-408-310</v>
      </c>
      <c r="H184" s="20" t="str">
        <v>1 ENG - 1413 VAN STEFFY - SWM</v>
      </c>
      <c r="I184" s="49" t="n">
        <v>37</v>
      </c>
      <c r="J184" s="49" t="n">
        <v>0</v>
      </c>
      <c r="K184" s="22" t="n">
        <f>I184-J184</f>
        <v>37</v>
      </c>
      <c r="L184" s="50" t="str">
        <v>Monthly check register</v>
      </c>
      <c r="M184" s="14" t="str">
        <v>1</v>
      </c>
      <c r="N184" s="20" t="str"/>
      <c r="O184" s="20" t="str">
        <v>ENGINEER DEV REVIEW COSTS</v>
      </c>
      <c r="P184" s="14" t="str">
        <v>AUG</v>
      </c>
    </row>
    <row r="185" ht="44" customHeight="1">
      <c r="A185" s="2" t="str">
        <v>Aug 2026</v>
      </c>
      <c r="B185" s="47" t="n">
        <v>46240</v>
      </c>
      <c r="C185" s="2" t="str">
        <v>McCarthy Engineering</v>
      </c>
      <c r="D185" s="2" t="str">
        <v>59643</v>
      </c>
      <c r="E185" s="2" t="str">
        <v>26-02030</v>
      </c>
      <c r="F185" s="2" t="str"/>
      <c r="G185" s="2" t="str">
        <v>08-00-429-313</v>
      </c>
      <c r="H185" s="5" t="str">
        <v>1 ENG-4TH &amp; OLEY .WYNNEWOOD PUMP</v>
      </c>
      <c r="I185" s="44" t="n">
        <v>1036</v>
      </c>
      <c r="J185" s="44" t="n">
        <v>0</v>
      </c>
      <c r="K185" s="7" t="n">
        <f>I185-J185</f>
        <v>1036</v>
      </c>
      <c r="L185" s="31" t="str">
        <v>Monthly check register</v>
      </c>
      <c r="M185" s="2" t="str">
        <v>1</v>
      </c>
      <c r="N185" s="5" t="str"/>
      <c r="O185" s="5" t="str">
        <v>ENGINEERING</v>
      </c>
      <c r="P185" s="2" t="str">
        <v>AUG</v>
      </c>
    </row>
    <row r="186" ht="44" customHeight="1">
      <c r="A186" s="14" t="str">
        <v>Aug 2026</v>
      </c>
      <c r="B186" s="48" t="n">
        <v>46240</v>
      </c>
      <c r="C186" s="14" t="str">
        <v>McCarthy Engineering</v>
      </c>
      <c r="D186" s="14" t="str">
        <v>59643</v>
      </c>
      <c r="E186" s="14" t="str">
        <v>26-02031</v>
      </c>
      <c r="F186" s="14" t="str"/>
      <c r="G186" s="14" t="str">
        <v>08-00-429-313</v>
      </c>
      <c r="H186" s="20" t="str">
        <v>1 ENG - WEST LAWN INTERCEPTOR</v>
      </c>
      <c r="I186" s="49" t="n">
        <v>1613</v>
      </c>
      <c r="J186" s="49" t="n">
        <v>0</v>
      </c>
      <c r="K186" s="22" t="n">
        <f>I186-J186</f>
        <v>1613</v>
      </c>
      <c r="L186" s="50" t="str">
        <v>Monthly check register</v>
      </c>
      <c r="M186" s="14" t="str">
        <v>1</v>
      </c>
      <c r="N186" s="20" t="str"/>
      <c r="O186" s="20" t="str">
        <v>ENGINEERING</v>
      </c>
      <c r="P186" s="14" t="str">
        <v>AUG</v>
      </c>
    </row>
    <row r="187" ht="44" customHeight="1">
      <c r="A187" s="2" t="str">
        <v>Aug 2026</v>
      </c>
      <c r="B187" s="47" t="n">
        <v>46240</v>
      </c>
      <c r="C187" s="2" t="str">
        <v>McCarthy Engineering</v>
      </c>
      <c r="D187" s="2" t="str">
        <v>59643</v>
      </c>
      <c r="E187" s="2" t="str">
        <v>26-02032</v>
      </c>
      <c r="F187" s="2" t="str"/>
      <c r="G187" s="2" t="str">
        <v>01-00-408-310</v>
      </c>
      <c r="H187" s="5" t="str">
        <v>1 ENG - 26 PLYMOUTH PLACE - SWM</v>
      </c>
      <c r="I187" s="44" t="n">
        <v>365</v>
      </c>
      <c r="J187" s="44" t="n">
        <v>0</v>
      </c>
      <c r="K187" s="7" t="n">
        <f>I187-J187</f>
        <v>365</v>
      </c>
      <c r="L187" s="31" t="str">
        <v>Monthly check register</v>
      </c>
      <c r="M187" s="2" t="str">
        <v>1</v>
      </c>
      <c r="N187" s="5" t="str"/>
      <c r="O187" s="5" t="str">
        <v>ENGINEER DEV REVIEW COSTS</v>
      </c>
      <c r="P187" s="2" t="str">
        <v>AUG</v>
      </c>
    </row>
    <row r="188" ht="44" customHeight="1">
      <c r="A188" s="14" t="str">
        <v>Aug 2026</v>
      </c>
      <c r="B188" s="48" t="n">
        <v>46240</v>
      </c>
      <c r="C188" s="14" t="str">
        <v>McCarthy Engineering</v>
      </c>
      <c r="D188" s="14" t="str">
        <v>59643</v>
      </c>
      <c r="E188" s="14" t="str">
        <v>26-02033</v>
      </c>
      <c r="F188" s="14" t="str"/>
      <c r="G188" s="14" t="str">
        <v>01-00-408-310</v>
      </c>
      <c r="H188" s="20" t="str">
        <v>1 ENG - 1244 VAN STEFFY POOL</v>
      </c>
      <c r="I188" s="49" t="n">
        <v>592</v>
      </c>
      <c r="J188" s="49" t="n">
        <v>0</v>
      </c>
      <c r="K188" s="22" t="n">
        <f>I188-J188</f>
        <v>592</v>
      </c>
      <c r="L188" s="50" t="str">
        <v>Monthly check register</v>
      </c>
      <c r="M188" s="14" t="str">
        <v>1</v>
      </c>
      <c r="N188" s="20" t="str"/>
      <c r="O188" s="20" t="str">
        <v>ENGINEER DEV REVIEW COSTS</v>
      </c>
      <c r="P188" s="14" t="str">
        <v>AUG</v>
      </c>
    </row>
    <row r="189" ht="44" customHeight="1">
      <c r="A189" s="2" t="str">
        <v>Aug 2026</v>
      </c>
      <c r="B189" s="47" t="n">
        <v>46240</v>
      </c>
      <c r="C189" s="2" t="str">
        <v>McCarthy Engineering</v>
      </c>
      <c r="D189" s="2" t="str">
        <v>59643</v>
      </c>
      <c r="E189" s="2" t="str">
        <v>26-02034</v>
      </c>
      <c r="F189" s="2" t="str"/>
      <c r="G189" s="2" t="str">
        <v>01-00-408-310</v>
      </c>
      <c r="H189" s="5" t="str">
        <v>1 ENG -1948 WICKFORD -DECK/PATIO</v>
      </c>
      <c r="I189" s="44" t="n">
        <v>740</v>
      </c>
      <c r="J189" s="44" t="n">
        <v>0</v>
      </c>
      <c r="K189" s="7" t="n">
        <f>I189-J189</f>
        <v>740</v>
      </c>
      <c r="L189" s="31" t="str">
        <v>Monthly check register</v>
      </c>
      <c r="M189" s="2" t="str">
        <v>1</v>
      </c>
      <c r="N189" s="5" t="str"/>
      <c r="O189" s="5" t="str">
        <v>ENGINEER DEV REVIEW COSTS</v>
      </c>
      <c r="P189" s="2" t="str">
        <v>AUG</v>
      </c>
    </row>
    <row r="190" ht="44" customHeight="1">
      <c r="A190" s="14" t="str">
        <v>Aug 2026</v>
      </c>
      <c r="B190" s="48" t="n">
        <v>46240</v>
      </c>
      <c r="C190" s="14" t="str">
        <v>McCarthy Engineering</v>
      </c>
      <c r="D190" s="14" t="str">
        <v>59643</v>
      </c>
      <c r="E190" s="14" t="str">
        <v>26-02035</v>
      </c>
      <c r="F190" s="14" t="str"/>
      <c r="G190" s="14" t="str">
        <v>01-00-408-310</v>
      </c>
      <c r="H190" s="20" t="str">
        <v>1 ENG - BERKSHIRE MALL REDEVELOP</v>
      </c>
      <c r="I190" s="49" t="n">
        <v>296</v>
      </c>
      <c r="J190" s="49" t="n">
        <v>0</v>
      </c>
      <c r="K190" s="22" t="n">
        <f>I190-J190</f>
        <v>296</v>
      </c>
      <c r="L190" s="50" t="str">
        <v>Monthly check register</v>
      </c>
      <c r="M190" s="14" t="str">
        <v>1</v>
      </c>
      <c r="N190" s="20" t="str"/>
      <c r="O190" s="20" t="str">
        <v>ENGINEER DEV REVIEW COSTS</v>
      </c>
      <c r="P190" s="14" t="str">
        <v>AUG</v>
      </c>
    </row>
    <row r="191" ht="44" customHeight="1">
      <c r="A191" s="2" t="str">
        <v>Sep 2026</v>
      </c>
      <c r="B191" s="47" t="n">
        <v>46268</v>
      </c>
      <c r="C191" s="2" t="str">
        <v>McCarthy Engineering</v>
      </c>
      <c r="D191" s="2" t="str">
        <v>59831</v>
      </c>
      <c r="E191" s="2" t="str">
        <v>26-02283</v>
      </c>
      <c r="F191" s="2" t="str"/>
      <c r="G191" s="2" t="str">
        <v>01-00-414-205</v>
      </c>
      <c r="H191" s="5" t="str">
        <v>McCARTHY ENGINEERING ACH 59831 09/03/26 General Fund 01-00-414-205 Zoning Permit Administration ENG - COMMERCIAL ZONING 26-02283 $ 37.00</v>
      </c>
      <c r="I191" s="44"/>
      <c r="J191" s="44"/>
      <c r="K191" s="44" t="n">
        <v>37</v>
      </c>
      <c r="L191" s="31" t="str">
        <v>October 13 packet</v>
      </c>
      <c r="M191" s="2" t="str">
        <v>68</v>
      </c>
      <c r="N191" s="5" t="str"/>
      <c r="O191" s="5" t="str">
        <v>See source line</v>
      </c>
      <c r="P191" s="2" t="str">
        <v>SEP</v>
      </c>
    </row>
    <row r="192" ht="44" customHeight="1">
      <c r="A192" s="14" t="str">
        <v>Sep 2026</v>
      </c>
      <c r="B192" s="48" t="n">
        <v>46268</v>
      </c>
      <c r="C192" s="14" t="str">
        <v>McCarthy Engineering</v>
      </c>
      <c r="D192" s="14" t="str">
        <v>59831</v>
      </c>
      <c r="E192" s="14" t="str">
        <v>26-02284</v>
      </c>
      <c r="F192" s="14" t="str"/>
      <c r="G192" s="14" t="str">
        <v>01-00-436-202</v>
      </c>
      <c r="H192" s="20" t="str">
        <v>ACH  59831 09/03/26 General Fund 01-00-436-202 Stormwater Engineering ENG - ANNUAL MS4 REPORTING 26-02284 $ 888.00</v>
      </c>
      <c r="I192" s="49"/>
      <c r="J192" s="49"/>
      <c r="K192" s="49" t="n">
        <v>888</v>
      </c>
      <c r="L192" s="50" t="str">
        <v>October 13 packet</v>
      </c>
      <c r="M192" s="14" t="str">
        <v>68</v>
      </c>
      <c r="N192" s="20" t="str"/>
      <c r="O192" s="20" t="str">
        <v>See source line</v>
      </c>
      <c r="P192" s="14" t="str">
        <v>SEP</v>
      </c>
    </row>
    <row r="193" ht="44" customHeight="1">
      <c r="A193" s="2" t="str">
        <v>Sep 2026</v>
      </c>
      <c r="B193" s="47" t="n">
        <v>46268</v>
      </c>
      <c r="C193" s="2" t="str">
        <v>McCarthy Engineering</v>
      </c>
      <c r="D193" s="2" t="str">
        <v>59831</v>
      </c>
      <c r="E193" s="2" t="str">
        <v>26-02285</v>
      </c>
      <c r="F193" s="2" t="str"/>
      <c r="G193" s="2" t="str">
        <v>01-00-408-310</v>
      </c>
      <c r="H193" s="5" t="str">
        <v>ACH  59831 09/03/26 General Fund 01-00-408-310 Engineer Dev Review Costs ENG - BERKSHIRE MALL 26-02285 $ 358.00</v>
      </c>
      <c r="I193" s="44"/>
      <c r="J193" s="44"/>
      <c r="K193" s="44" t="n">
        <v>358</v>
      </c>
      <c r="L193" s="31" t="str">
        <v>October 13 packet</v>
      </c>
      <c r="M193" s="2" t="str">
        <v>68</v>
      </c>
      <c r="N193" s="5" t="str"/>
      <c r="O193" s="5" t="str">
        <v>See source line</v>
      </c>
      <c r="P193" s="2" t="str">
        <v>SEP</v>
      </c>
    </row>
    <row r="194" ht="44" customHeight="1">
      <c r="A194" s="14" t="str">
        <v>Sep 2026</v>
      </c>
      <c r="B194" s="48" t="n">
        <v>46268</v>
      </c>
      <c r="C194" s="14" t="str">
        <v>McCarthy Engineering</v>
      </c>
      <c r="D194" s="14" t="str">
        <v>59831</v>
      </c>
      <c r="E194" s="14" t="str">
        <v>26-02286</v>
      </c>
      <c r="F194" s="14" t="str"/>
      <c r="G194" s="14" t="str">
        <v>01-00-408-310</v>
      </c>
      <c r="H194" s="20" t="str">
        <v>ACH  59831 09/03/26 General Fund 01-00-408-310 Engineer Dev Review Costs ENG - 1714 STATE HILL RD 26-02286 $ 333.00</v>
      </c>
      <c r="I194" s="49"/>
      <c r="J194" s="49"/>
      <c r="K194" s="49" t="n">
        <v>333</v>
      </c>
      <c r="L194" s="50" t="str">
        <v>October 13 packet</v>
      </c>
      <c r="M194" s="14" t="str">
        <v>68</v>
      </c>
      <c r="N194" s="20" t="str"/>
      <c r="O194" s="20" t="str">
        <v>See source line</v>
      </c>
      <c r="P194" s="14" t="str">
        <v>SEP</v>
      </c>
    </row>
    <row r="195" ht="44" customHeight="1">
      <c r="A195" s="2" t="str">
        <v>Sep 2026</v>
      </c>
      <c r="B195" s="47" t="n">
        <v>46268</v>
      </c>
      <c r="C195" s="2" t="str">
        <v>McCarthy Engineering</v>
      </c>
      <c r="D195" s="2" t="str">
        <v>59831</v>
      </c>
      <c r="E195" s="2" t="str">
        <v>26-02287</v>
      </c>
      <c r="F195" s="2" t="str"/>
      <c r="G195" s="2" t="str">
        <v>08-00-429-313</v>
      </c>
      <c r="H195" s="5" t="str">
        <v>ACH  59831 09/03/26 Sewer Fund 08-00-429-313 Engineering ENG - SEWER GENERAL SERVICE 26-02287 $ 162.50</v>
      </c>
      <c r="I195" s="44"/>
      <c r="J195" s="44"/>
      <c r="K195" s="44" t="n">
        <v>162.5</v>
      </c>
      <c r="L195" s="31" t="str">
        <v>October 13 packet</v>
      </c>
      <c r="M195" s="2" t="str">
        <v>68</v>
      </c>
      <c r="N195" s="5" t="str"/>
      <c r="O195" s="5" t="str">
        <v>See source line</v>
      </c>
      <c r="P195" s="2" t="str">
        <v>SEP</v>
      </c>
    </row>
    <row r="196" ht="44" customHeight="1">
      <c r="A196" s="14" t="str">
        <v>Sep 2026</v>
      </c>
      <c r="B196" s="48" t="n">
        <v>46268</v>
      </c>
      <c r="C196" s="14" t="str">
        <v>McCarthy Engineering</v>
      </c>
      <c r="D196" s="14" t="str">
        <v>59831</v>
      </c>
      <c r="E196" s="14" t="str">
        <v>26-02288</v>
      </c>
      <c r="F196" s="14" t="str"/>
      <c r="G196" s="14" t="str">
        <v>01-00-408-312</v>
      </c>
      <c r="H196" s="20" t="str">
        <v>ACH  59831 09/03/26 General Fund 01-00-408-312 Consulting-Engineering Fees ENG - FIRE DEPT RESTORATION 26-02288 $ 140.00</v>
      </c>
      <c r="I196" s="49"/>
      <c r="J196" s="49"/>
      <c r="K196" s="49" t="n">
        <v>140</v>
      </c>
      <c r="L196" s="50" t="str">
        <v>October 13 packet</v>
      </c>
      <c r="M196" s="14" t="str">
        <v>68</v>
      </c>
      <c r="N196" s="20" t="str"/>
      <c r="O196" s="20" t="str">
        <v>See source line</v>
      </c>
      <c r="P196" s="14" t="str">
        <v>SEP</v>
      </c>
    </row>
    <row r="197" ht="44" customHeight="1">
      <c r="A197" s="2" t="str">
        <v>Sep 2026</v>
      </c>
      <c r="B197" s="47" t="n">
        <v>46268</v>
      </c>
      <c r="C197" s="2" t="str">
        <v>McCarthy Engineering</v>
      </c>
      <c r="D197" s="2" t="str">
        <v>59831</v>
      </c>
      <c r="E197" s="2" t="str">
        <v>26-02289</v>
      </c>
      <c r="F197" s="2" t="str"/>
      <c r="G197" s="2" t="str">
        <v>01-00-408-600</v>
      </c>
      <c r="H197" s="5" t="str">
        <v>ACH  59831 09/03/26 General Fund 01-00-408-600 Engineering-Capital Projects ENG - TREE HOUSE PARKING LOT 26-02289 $ 185.00</v>
      </c>
      <c r="I197" s="44"/>
      <c r="J197" s="44"/>
      <c r="K197" s="44" t="n">
        <v>185</v>
      </c>
      <c r="L197" s="31" t="str">
        <v>October 13 packet</v>
      </c>
      <c r="M197" s="2" t="str">
        <v>68</v>
      </c>
      <c r="N197" s="5" t="str"/>
      <c r="O197" s="5" t="str">
        <v>See source line</v>
      </c>
      <c r="P197" s="2" t="str">
        <v>SEP</v>
      </c>
    </row>
    <row r="198" ht="44" customHeight="1">
      <c r="A198" s="14" t="str">
        <v>Sep 2026</v>
      </c>
      <c r="B198" s="48" t="n">
        <v>46268</v>
      </c>
      <c r="C198" s="14" t="str">
        <v>McCarthy Engineering</v>
      </c>
      <c r="D198" s="14" t="str">
        <v>59831</v>
      </c>
      <c r="E198" s="14" t="str">
        <v>26-02290</v>
      </c>
      <c r="F198" s="14" t="str"/>
      <c r="G198" s="14" t="str">
        <v>01-00-408-600</v>
      </c>
      <c r="H198" s="20" t="str">
        <v>ACH  59831 09/03/26 General Fund 01-00-408-600 Engineering-Capital Projects ENG - STONE HOUSE POND 26-02290 $ 148.00</v>
      </c>
      <c r="I198" s="49"/>
      <c r="J198" s="49"/>
      <c r="K198" s="49" t="n">
        <v>148</v>
      </c>
      <c r="L198" s="50" t="str">
        <v>October 13 packet</v>
      </c>
      <c r="M198" s="14" t="str">
        <v>68</v>
      </c>
      <c r="N198" s="20" t="str"/>
      <c r="O198" s="20" t="str">
        <v>See source line</v>
      </c>
      <c r="P198" s="14" t="str">
        <v>SEP</v>
      </c>
    </row>
    <row r="199" ht="44" customHeight="1">
      <c r="A199" s="2" t="str">
        <v>Sep 2026</v>
      </c>
      <c r="B199" s="47" t="n">
        <v>46268</v>
      </c>
      <c r="C199" s="2" t="str">
        <v>McCarthy Engineering</v>
      </c>
      <c r="D199" s="2" t="str">
        <v>59831</v>
      </c>
      <c r="E199" s="2" t="str">
        <v>26-02291</v>
      </c>
      <c r="F199" s="2" t="str"/>
      <c r="G199" s="2" t="str">
        <v>01-00-408-600</v>
      </c>
      <c r="H199" s="5" t="str">
        <v>ACH  59831 09/03/26 General Fund 01-00-408-600 Engineering-Capital Projects ENG - FIRE HOUSE APRON 26-02291 $ 148.00</v>
      </c>
      <c r="I199" s="44"/>
      <c r="J199" s="44"/>
      <c r="K199" s="44" t="n">
        <v>148</v>
      </c>
      <c r="L199" s="31" t="str">
        <v>October 13 packet</v>
      </c>
      <c r="M199" s="2" t="str">
        <v>68</v>
      </c>
      <c r="N199" s="5" t="str"/>
      <c r="O199" s="5" t="str">
        <v>See source line</v>
      </c>
      <c r="P199" s="2" t="str">
        <v>SEP</v>
      </c>
    </row>
    <row r="200" ht="44" customHeight="1">
      <c r="A200" s="14" t="str">
        <v>Sep 2026</v>
      </c>
      <c r="B200" s="48" t="n">
        <v>46268</v>
      </c>
      <c r="C200" s="14" t="str">
        <v>McCarthy Engineering</v>
      </c>
      <c r="D200" s="14" t="str">
        <v>59831</v>
      </c>
      <c r="E200" s="14" t="str">
        <v>26-02292</v>
      </c>
      <c r="F200" s="14" t="str"/>
      <c r="G200" s="14" t="str">
        <v>01-00-408-310</v>
      </c>
      <c r="H200" s="20" t="str">
        <v>ACH  59831 09/03/26 General Fund 01-00-408-310 Engineer Dev Review Costs ENG - 1540 ROSE VIRGINIA - SWM 26-02292 $ 858.00</v>
      </c>
      <c r="I200" s="49"/>
      <c r="J200" s="49"/>
      <c r="K200" s="49" t="n">
        <v>858</v>
      </c>
      <c r="L200" s="50" t="str">
        <v>October 13 packet</v>
      </c>
      <c r="M200" s="14" t="str">
        <v>68</v>
      </c>
      <c r="N200" s="20" t="str"/>
      <c r="O200" s="20" t="str">
        <v>See source line</v>
      </c>
      <c r="P200" s="14" t="str">
        <v>SEP</v>
      </c>
    </row>
    <row r="201" ht="44" customHeight="1">
      <c r="A201" s="2" t="str">
        <v>Sep 2026</v>
      </c>
      <c r="B201" s="47" t="n">
        <v>46268</v>
      </c>
      <c r="C201" s="2" t="str">
        <v>McCarthy Engineering</v>
      </c>
      <c r="D201" s="2" t="str">
        <v>59831</v>
      </c>
      <c r="E201" s="2" t="str">
        <v>26-02293</v>
      </c>
      <c r="F201" s="2" t="str"/>
      <c r="G201" s="2" t="str">
        <v>01-00-408-312</v>
      </c>
      <c r="H201" s="5" t="str">
        <v>ACH  59831 09/03/26 General Fund 01-00-408-312 Consulting-Engineering Fees ENG - LAWN MOWER BID 26-02293 $ 333.90</v>
      </c>
      <c r="I201" s="44"/>
      <c r="J201" s="44"/>
      <c r="K201" s="44" t="n">
        <v>333.9</v>
      </c>
      <c r="L201" s="31" t="str">
        <v>October 13 packet</v>
      </c>
      <c r="M201" s="2" t="str">
        <v>68</v>
      </c>
      <c r="N201" s="5" t="str"/>
      <c r="O201" s="5" t="str">
        <v>See source line</v>
      </c>
      <c r="P201" s="2" t="str">
        <v>SEP</v>
      </c>
    </row>
    <row r="202" ht="44" customHeight="1">
      <c r="A202" s="14" t="str">
        <v>Sep 2026</v>
      </c>
      <c r="B202" s="48" t="n">
        <v>46268</v>
      </c>
      <c r="C202" s="14" t="str">
        <v>McCarthy Engineering</v>
      </c>
      <c r="D202" s="14" t="str">
        <v>59831</v>
      </c>
      <c r="E202" s="14" t="str">
        <v>26-02294</v>
      </c>
      <c r="F202" s="14" t="str"/>
      <c r="G202" s="14" t="str">
        <v>01-00-436-202</v>
      </c>
      <c r="H202" s="20" t="str">
        <v>ACH  59831 09/03/26 General Fund 01-00-436-202 Stormwater Engineering ENG - MTF GRANT ADDITION 26-02294 $ 2,362.00</v>
      </c>
      <c r="I202" s="49"/>
      <c r="J202" s="49"/>
      <c r="K202" s="49" t="n">
        <v>2362</v>
      </c>
      <c r="L202" s="50" t="str">
        <v>October 13 packet</v>
      </c>
      <c r="M202" s="14" t="str">
        <v>69</v>
      </c>
      <c r="N202" s="20" t="str"/>
      <c r="O202" s="20" t="str">
        <v>See source line</v>
      </c>
      <c r="P202" s="14" t="str">
        <v>SEP</v>
      </c>
    </row>
    <row r="203" ht="44" customHeight="1">
      <c r="A203" s="2" t="str">
        <v>Sep 2026</v>
      </c>
      <c r="B203" s="47" t="n">
        <v>46268</v>
      </c>
      <c r="C203" s="2" t="str">
        <v>McCarthy Engineering</v>
      </c>
      <c r="D203" s="2" t="str">
        <v>59831</v>
      </c>
      <c r="E203" s="2" t="str">
        <v>26-02295</v>
      </c>
      <c r="F203" s="2" t="str"/>
      <c r="G203" s="2" t="str">
        <v>01-00-408-600</v>
      </c>
      <c r="H203" s="5" t="str">
        <v>ACH  59831 09/03/26 General Fund 01-00-408-600 Engineering-Capital Projects ENG-LAWNDALE RD TRAFFIC 26-02295 $ 1,442.00</v>
      </c>
      <c r="I203" s="44"/>
      <c r="J203" s="44"/>
      <c r="K203" s="44" t="n">
        <v>1442</v>
      </c>
      <c r="L203" s="31" t="str">
        <v>October 13 packet</v>
      </c>
      <c r="M203" s="2" t="str">
        <v>69</v>
      </c>
      <c r="N203" s="5" t="str"/>
      <c r="O203" s="5" t="str">
        <v>See source line</v>
      </c>
      <c r="P203" s="2" t="str">
        <v>SEP</v>
      </c>
    </row>
    <row r="204" ht="44" customHeight="1">
      <c r="A204" s="14" t="str">
        <v>Sep 2026</v>
      </c>
      <c r="B204" s="48" t="n">
        <v>46268</v>
      </c>
      <c r="C204" s="14" t="str">
        <v>McCarthy Engineering</v>
      </c>
      <c r="D204" s="14" t="str">
        <v>59831</v>
      </c>
      <c r="E204" s="14" t="str">
        <v>26-02296</v>
      </c>
      <c r="F204" s="14" t="str"/>
      <c r="G204" s="14" t="str">
        <v>01-00-408-310</v>
      </c>
      <c r="H204" s="20" t="str">
        <v>ACH  59831 09/03/26 General Fund 01-00-408-310 Engineer Dev Review Costs ENG - 915 PENN AVE REVIEW 26-02296 $ 1,211.10</v>
      </c>
      <c r="I204" s="49"/>
      <c r="J204" s="49"/>
      <c r="K204" s="49" t="n">
        <v>1211.1</v>
      </c>
      <c r="L204" s="50" t="str">
        <v>October 13 packet</v>
      </c>
      <c r="M204" s="14" t="str">
        <v>69</v>
      </c>
      <c r="N204" s="20" t="str"/>
      <c r="O204" s="20" t="str">
        <v>See source line</v>
      </c>
      <c r="P204" s="14" t="str">
        <v>SEP</v>
      </c>
    </row>
    <row r="205" ht="44" customHeight="1">
      <c r="A205" s="2" t="str">
        <v>Sep 2026</v>
      </c>
      <c r="B205" s="47" t="n">
        <v>46268</v>
      </c>
      <c r="C205" s="2" t="str">
        <v>McCarthy Engineering</v>
      </c>
      <c r="D205" s="2" t="str">
        <v>59831</v>
      </c>
      <c r="E205" s="2" t="str">
        <v>26-02297</v>
      </c>
      <c r="F205" s="2" t="str"/>
      <c r="G205" s="2" t="str">
        <v>01-00-408-600</v>
      </c>
      <c r="H205" s="5" t="str">
        <v>ACH  59831 09/03/26 General Fund 01-00-408-600 Engineering-Capital Projects ENG - 2026 STREETS PROJECT 26-02297 $ 148.00</v>
      </c>
      <c r="I205" s="44"/>
      <c r="J205" s="44"/>
      <c r="K205" s="44" t="n">
        <v>148</v>
      </c>
      <c r="L205" s="31" t="str">
        <v>October 13 packet</v>
      </c>
      <c r="M205" s="2" t="str">
        <v>69</v>
      </c>
      <c r="N205" s="5" t="str"/>
      <c r="O205" s="5" t="str">
        <v>See source line</v>
      </c>
      <c r="P205" s="2" t="str">
        <v>SEP</v>
      </c>
    </row>
    <row r="206" ht="44" customHeight="1">
      <c r="A206" s="14" t="str">
        <v>Sep 2026</v>
      </c>
      <c r="B206" s="48" t="n">
        <v>46268</v>
      </c>
      <c r="C206" s="14" t="str">
        <v>McCarthy Engineering</v>
      </c>
      <c r="D206" s="14" t="str">
        <v>59831</v>
      </c>
      <c r="E206" s="14" t="str">
        <v>26-02298</v>
      </c>
      <c r="F206" s="14" t="str"/>
      <c r="G206" s="14" t="str">
        <v>01-00-408-312</v>
      </c>
      <c r="H206" s="20" t="str">
        <v>ACH  59831 09/03/26 General Fund 01-00-408-312 Consulting-Engineering Fees ENG - GENERAL ENGINEERING 26-02298 $ 1,731.00</v>
      </c>
      <c r="I206" s="49"/>
      <c r="J206" s="49"/>
      <c r="K206" s="49" t="n">
        <v>1731</v>
      </c>
      <c r="L206" s="50" t="str">
        <v>October 13 packet</v>
      </c>
      <c r="M206" s="14" t="str">
        <v>69</v>
      </c>
      <c r="N206" s="20" t="str"/>
      <c r="O206" s="20" t="str">
        <v>See source line</v>
      </c>
      <c r="P206" s="14" t="str">
        <v>SEP</v>
      </c>
    </row>
    <row r="207" ht="44" customHeight="1">
      <c r="A207" s="2" t="str">
        <v>Sep 2026</v>
      </c>
      <c r="B207" s="47" t="n">
        <v>46268</v>
      </c>
      <c r="C207" s="2" t="str">
        <v>McCarthy Engineering</v>
      </c>
      <c r="D207" s="2" t="str">
        <v>59831</v>
      </c>
      <c r="E207" s="2" t="str">
        <v>26-02299</v>
      </c>
      <c r="F207" s="2" t="str"/>
      <c r="G207" s="2" t="str">
        <v>01-00-414-205</v>
      </c>
      <c r="H207" s="5" t="str">
        <v>ACH  59831 09/03/26 General Fund 01-00-414-205 Zoning Permit Administration ENG - COMMERCIAL ZONING 26-02299 $ 2,173.00</v>
      </c>
      <c r="I207" s="44"/>
      <c r="J207" s="44"/>
      <c r="K207" s="44" t="n">
        <v>2173</v>
      </c>
      <c r="L207" s="31" t="str">
        <v>October 13 packet</v>
      </c>
      <c r="M207" s="2" t="str">
        <v>69</v>
      </c>
      <c r="N207" s="5" t="str"/>
      <c r="O207" s="5" t="str">
        <v>See source line</v>
      </c>
      <c r="P207" s="2" t="str">
        <v>SEP</v>
      </c>
    </row>
    <row r="208" ht="44" customHeight="1">
      <c r="A208" s="14" t="str">
        <v>Sep 2026</v>
      </c>
      <c r="B208" s="48" t="n">
        <v>46268</v>
      </c>
      <c r="C208" s="14" t="str">
        <v>McCarthy Engineering</v>
      </c>
      <c r="D208" s="14" t="str">
        <v>59831</v>
      </c>
      <c r="E208" s="14" t="str">
        <v>26-02300</v>
      </c>
      <c r="F208" s="14" t="str"/>
      <c r="G208" s="14" t="str">
        <v>01-00-408-600</v>
      </c>
      <c r="H208" s="20" t="str">
        <v>ACH  59831 09/03/26 General Fund 01-00-408-600 Engineering-Capital Projects ENG -2026 50/50 SIDEWALK 26-02300 $ 222.00</v>
      </c>
      <c r="I208" s="49"/>
      <c r="J208" s="49"/>
      <c r="K208" s="49" t="n">
        <v>222</v>
      </c>
      <c r="L208" s="50" t="str">
        <v>October 13 packet</v>
      </c>
      <c r="M208" s="14" t="str">
        <v>69</v>
      </c>
      <c r="N208" s="20" t="str"/>
      <c r="O208" s="20" t="str">
        <v>See source line</v>
      </c>
      <c r="P208" s="14" t="str">
        <v>SEP</v>
      </c>
    </row>
    <row r="209" ht="44" customHeight="1">
      <c r="A209" s="2" t="str">
        <v>Sep 2026</v>
      </c>
      <c r="B209" s="47" t="n">
        <v>46268</v>
      </c>
      <c r="C209" s="2" t="str">
        <v>McCarthy Engineering</v>
      </c>
      <c r="D209" s="2" t="str">
        <v>59831</v>
      </c>
      <c r="E209" s="2" t="str">
        <v>26-02301</v>
      </c>
      <c r="F209" s="2" t="str"/>
      <c r="G209" s="2" t="str">
        <v>08-00-429-313</v>
      </c>
      <c r="H209" s="5" t="str">
        <v>ACH  59831 09/03/26 Sewer Fund 08-00-429-313 Engineering ENG-4TH &amp; OLEY/WYNNEWOOD 26-02301 $ 962.00</v>
      </c>
      <c r="I209" s="44"/>
      <c r="J209" s="44"/>
      <c r="K209" s="44" t="n">
        <v>962</v>
      </c>
      <c r="L209" s="31" t="str">
        <v>October 13 packet</v>
      </c>
      <c r="M209" s="2" t="str">
        <v>69</v>
      </c>
      <c r="N209" s="5" t="str"/>
      <c r="O209" s="5" t="str">
        <v>See source line</v>
      </c>
      <c r="P209" s="2" t="str">
        <v>SEP</v>
      </c>
    </row>
    <row r="210" ht="44" customHeight="1">
      <c r="A210" s="14" t="str">
        <v>Sep 2026</v>
      </c>
      <c r="B210" s="48" t="n">
        <v>46268</v>
      </c>
      <c r="C210" s="14" t="str">
        <v>McCarthy Engineering</v>
      </c>
      <c r="D210" s="14" t="str">
        <v>59831</v>
      </c>
      <c r="E210" s="14" t="str">
        <v>26-02302</v>
      </c>
      <c r="F210" s="14" t="str"/>
      <c r="G210" s="14" t="str">
        <v>08-00-429-313</v>
      </c>
      <c r="H210" s="20" t="str">
        <v>ACH  59831 09/03/26 Sewer Fund 08-00-429-313 Engineering ENG -WEST LAWN INTERCEPTOR 26-02302 $ 1,275.00</v>
      </c>
      <c r="I210" s="49"/>
      <c r="J210" s="49"/>
      <c r="K210" s="49" t="n">
        <v>1275</v>
      </c>
      <c r="L210" s="50" t="str">
        <v>October 13 packet</v>
      </c>
      <c r="M210" s="14" t="str">
        <v>69</v>
      </c>
      <c r="N210" s="20" t="str"/>
      <c r="O210" s="20" t="str">
        <v>See source line</v>
      </c>
      <c r="P210" s="14" t="str">
        <v>SEP</v>
      </c>
    </row>
    <row r="211" ht="44" customHeight="1">
      <c r="A211" s="2" t="str">
        <v>Sep 2026</v>
      </c>
      <c r="B211" s="47" t="n">
        <v>46268</v>
      </c>
      <c r="C211" s="2" t="str">
        <v>McCarthy Engineering</v>
      </c>
      <c r="D211" s="2" t="str">
        <v>59831</v>
      </c>
      <c r="E211" s="2" t="str">
        <v>26-02303</v>
      </c>
      <c r="F211" s="2" t="str"/>
      <c r="G211" s="2" t="str">
        <v>01-00-408-310</v>
      </c>
      <c r="H211" s="5" t="str">
        <v>ACH  59831 09/03/26 General Fund 01-00-408-310 Engineer Dev Review Costs ENG - 1244 VAN STEFFY ING POOL 26-02303 $ 37.00</v>
      </c>
      <c r="I211" s="44"/>
      <c r="J211" s="44"/>
      <c r="K211" s="44" t="n">
        <v>37</v>
      </c>
      <c r="L211" s="31" t="str">
        <v>October 13 packet</v>
      </c>
      <c r="M211" s="2" t="str">
        <v>69</v>
      </c>
      <c r="N211" s="5" t="str"/>
      <c r="O211" s="5" t="str">
        <v>See source line</v>
      </c>
      <c r="P211" s="2" t="str">
        <v>SEP</v>
      </c>
    </row>
    <row r="212" ht="44" customHeight="1">
      <c r="A212" s="14" t="str">
        <v>Sep 2026</v>
      </c>
      <c r="B212" s="48" t="n">
        <v>46268</v>
      </c>
      <c r="C212" s="14" t="str">
        <v>McCarthy Engineering</v>
      </c>
      <c r="D212" s="14" t="str">
        <v>59831</v>
      </c>
      <c r="E212" s="14" t="str">
        <v>26-02304</v>
      </c>
      <c r="F212" s="14" t="str"/>
      <c r="G212" s="14" t="str">
        <v>01-00-408-310</v>
      </c>
      <c r="H212" s="20" t="str">
        <v>ACH  59831 09/03/26 General Fund 01-00-408-310 Engineer Dev Review Costs ENG-BERKSHIRE MALL 26-02304 $ 1,159.60</v>
      </c>
      <c r="I212" s="49"/>
      <c r="J212" s="49"/>
      <c r="K212" s="49" t="n">
        <v>1159.6</v>
      </c>
      <c r="L212" s="50" t="str">
        <v>October 13 packet</v>
      </c>
      <c r="M212" s="14" t="str">
        <v>69</v>
      </c>
      <c r="N212" s="20" t="str"/>
      <c r="O212" s="20" t="str">
        <v>See source line</v>
      </c>
      <c r="P212" s="14" t="str">
        <v>SEP</v>
      </c>
    </row>
    <row r="213" ht="44" customHeight="1">
      <c r="A213" s="2" t="str">
        <v>Sep 2026</v>
      </c>
      <c r="B213" s="47" t="n">
        <v>46268</v>
      </c>
      <c r="C213" s="2" t="str">
        <v>McCarthy Engineering</v>
      </c>
      <c r="D213" s="2" t="str">
        <v>59831</v>
      </c>
      <c r="E213" s="2" t="str">
        <v>26-02305</v>
      </c>
      <c r="F213" s="2" t="str"/>
      <c r="G213" s="2" t="str">
        <v>01-00-408-310</v>
      </c>
      <c r="H213" s="5" t="str">
        <v>ACH  59831 09/03/26 General Fund 01-00-408-310 Engineer Dev Review Costs ENG - 9 BRISTOL COURT-SWM 26-02305 $ 925.00</v>
      </c>
      <c r="I213" s="44"/>
      <c r="J213" s="44"/>
      <c r="K213" s="44" t="n">
        <v>925</v>
      </c>
      <c r="L213" s="31" t="str">
        <v>October 13 packet</v>
      </c>
      <c r="M213" s="2" t="str">
        <v>69</v>
      </c>
      <c r="N213" s="5" t="str"/>
      <c r="O213" s="5" t="str">
        <v>See source line</v>
      </c>
      <c r="P213" s="2" t="str">
        <v>SEP</v>
      </c>
    </row>
    <row r="214" ht="44" customHeight="1">
      <c r="A214" s="14" t="str">
        <v>Sep 2026</v>
      </c>
      <c r="B214" s="48" t="n">
        <v>46268</v>
      </c>
      <c r="C214" s="14" t="str">
        <v>McCarthy Engineering</v>
      </c>
      <c r="D214" s="14" t="str">
        <v>59831</v>
      </c>
      <c r="E214" s="14" t="str">
        <v>26-02306</v>
      </c>
      <c r="F214" s="14" t="str"/>
      <c r="G214" s="14" t="str">
        <v>01-00-408-312</v>
      </c>
      <c r="H214" s="20" t="str">
        <v>ACH  59831 09/03/26 General Fund 01-00-408-312 Consulting-Engineering Fees ENG - BORO HALL RENOVATION 26-02306 $ 321.00</v>
      </c>
      <c r="I214" s="49"/>
      <c r="J214" s="49"/>
      <c r="K214" s="49" t="n">
        <v>321</v>
      </c>
      <c r="L214" s="50" t="str">
        <v>October 13 packet</v>
      </c>
      <c r="M214" s="14" t="str">
        <v>69</v>
      </c>
      <c r="N214" s="20" t="str"/>
      <c r="O214" s="20" t="str">
        <v>See source line</v>
      </c>
      <c r="P214" s="14" t="str">
        <v>SEP</v>
      </c>
    </row>
    <row r="215" ht="44" customHeight="1">
      <c r="A215" s="2" t="str">
        <v>Sep 2026</v>
      </c>
      <c r="B215" s="47" t="n">
        <v>46268</v>
      </c>
      <c r="C215" s="2" t="str">
        <v>McCarthy Engineering</v>
      </c>
      <c r="D215" s="2" t="str">
        <v>59831</v>
      </c>
      <c r="E215" s="2" t="str">
        <v>26-02307</v>
      </c>
      <c r="F215" s="2" t="str"/>
      <c r="G215" s="2" t="str">
        <v>01-00-408-310</v>
      </c>
      <c r="H215" s="5" t="str">
        <v>ACH  59831 09/03/26 General Fund 01-00-408-310 Engineer Dev Review Costs ENG - 1146 GAFRIELD AVE - SWM 26-02307 $ 962.00</v>
      </c>
      <c r="I215" s="44"/>
      <c r="J215" s="44"/>
      <c r="K215" s="44" t="n">
        <v>962</v>
      </c>
      <c r="L215" s="31" t="str">
        <v>October 13 packet</v>
      </c>
      <c r="M215" s="2" t="str">
        <v>69</v>
      </c>
      <c r="N215" s="5" t="str"/>
      <c r="O215" s="5" t="str">
        <v>See source line</v>
      </c>
      <c r="P215" s="2" t="str">
        <v>SEP</v>
      </c>
    </row>
    <row r="216" ht="44" customHeight="1">
      <c r="A216" s="14" t="str">
        <v>Sep 2026</v>
      </c>
      <c r="B216" s="48" t="n">
        <v>46268</v>
      </c>
      <c r="C216" s="14" t="str">
        <v>McCarthy Engineering</v>
      </c>
      <c r="D216" s="14" t="str">
        <v>59831</v>
      </c>
      <c r="E216" s="14" t="str">
        <v>26-02308</v>
      </c>
      <c r="F216" s="14" t="str"/>
      <c r="G216" s="14" t="str">
        <v>01-00-408-310</v>
      </c>
      <c r="H216" s="20" t="str">
        <v>ACH  59831 09/03/26 General Fund 01-00-408-310 Engineer Dev Review Costs ENG-WYOM CORPORATE 26-02308 $ 155.32</v>
      </c>
      <c r="I216" s="49"/>
      <c r="J216" s="49"/>
      <c r="K216" s="49" t="n">
        <v>155.32</v>
      </c>
      <c r="L216" s="50" t="str">
        <v>October 13 packet</v>
      </c>
      <c r="M216" s="14" t="str">
        <v>69</v>
      </c>
      <c r="N216" s="20" t="str"/>
      <c r="O216" s="20" t="str">
        <v>See source line</v>
      </c>
      <c r="P216" s="14" t="str">
        <v>SEP</v>
      </c>
    </row>
    <row r="217" ht="44" customHeight="1">
      <c r="A217" s="2" t="str">
        <v>Jan-Jul 2026</v>
      </c>
      <c r="B217" s="47" t="n">
        <v>46149</v>
      </c>
      <c r="C217" s="2" t="str">
        <v>Stonehill Ratliff</v>
      </c>
      <c r="D217" s="2" t="str">
        <v>59034</v>
      </c>
      <c r="E217" s="2" t="str">
        <v>26-01143</v>
      </c>
      <c r="F217" s="2" t="str">
        <v>1</v>
      </c>
      <c r="G217" s="2" t="str">
        <v>01-00-402-139</v>
      </c>
      <c r="H217" s="5" t="str">
        <v>INTERIM BOROUGH MANAGER</v>
      </c>
      <c r="I217" s="44" t="n">
        <v>13687.97</v>
      </c>
      <c r="J217" s="44" t="n">
        <v>0</v>
      </c>
      <c r="K217" s="7" t="n">
        <f>I217-J217</f>
        <v>13687.97</v>
      </c>
      <c r="L217" s="31" t="str">
        <v>Monthly check register</v>
      </c>
      <c r="M217" s="2" t="str">
        <v>1</v>
      </c>
      <c r="N217" s="5" t="str">
        <v>May Check Register.pdf</v>
      </c>
      <c r="O217" s="5" t="str">
        <v>CLERKS SALARIES - PAYABLES</v>
      </c>
      <c r="P217" s="2" t="str">
        <v>FIN-202605-06</v>
      </c>
    </row>
    <row r="218" ht="44" customHeight="1">
      <c r="A218" s="14" t="str">
        <v>Jan-Jul 2026</v>
      </c>
      <c r="B218" s="48" t="n">
        <v>46191</v>
      </c>
      <c r="C218" s="14" t="str">
        <v>Stonehill Ratliff</v>
      </c>
      <c r="D218" s="14" t="str">
        <v>59279</v>
      </c>
      <c r="E218" s="14" t="str">
        <v>26-01535</v>
      </c>
      <c r="F218" s="14" t="str">
        <v>1</v>
      </c>
      <c r="G218" s="14" t="str">
        <v>01-00-402-139</v>
      </c>
      <c r="H218" s="20" t="str">
        <v>INTERIM BOROUGH MANAGER</v>
      </c>
      <c r="I218" s="49" t="n">
        <v>30085.95</v>
      </c>
      <c r="J218" s="49" t="n">
        <v>0</v>
      </c>
      <c r="K218" s="22" t="n">
        <f>I218-J218</f>
        <v>30085.95</v>
      </c>
      <c r="L218" s="50" t="str">
        <v>Monthly check register</v>
      </c>
      <c r="M218" s="14" t="str">
        <v>2</v>
      </c>
      <c r="N218" s="20" t="str"/>
      <c r="O218" s="20" t="str">
        <v>CLERKS SALARIES - PAYABLES</v>
      </c>
      <c r="P218" s="14" t="str">
        <v>FIN-202606-03</v>
      </c>
    </row>
    <row r="219" ht="44" customHeight="1">
      <c r="A219" s="2" t="str">
        <v>Jan-Jul 2026</v>
      </c>
      <c r="B219" s="47" t="n">
        <v>46219</v>
      </c>
      <c r="C219" s="2" t="str">
        <v>Stonehill Ratliff</v>
      </c>
      <c r="D219" s="2" t="str">
        <v>59534</v>
      </c>
      <c r="E219" s="2" t="str">
        <v>26-01821</v>
      </c>
      <c r="F219" s="2" t="str">
        <v>1</v>
      </c>
      <c r="G219" s="2" t="str">
        <v>01-00-402-139</v>
      </c>
      <c r="H219" s="5" t="str">
        <v>INTERIM BOROUGH MANAGER</v>
      </c>
      <c r="I219" s="44" t="n">
        <v>38312.29</v>
      </c>
      <c r="J219" s="44" t="n">
        <v>0</v>
      </c>
      <c r="K219" s="7" t="n">
        <f>I219-J219</f>
        <v>38312.29</v>
      </c>
      <c r="L219" s="31" t="str">
        <v>Monthly check register</v>
      </c>
      <c r="M219" s="2" t="str">
        <v>3</v>
      </c>
      <c r="N219" s="5" t="str"/>
      <c r="O219" s="5" t="str">
        <v>CLERKS SALARIES - PAYABLES</v>
      </c>
      <c r="P219" s="2" t="str">
        <v>FIN-202607-03</v>
      </c>
    </row>
    <row r="220" ht="44" customHeight="1">
      <c r="A220" s="14" t="str">
        <v>Aug 2026</v>
      </c>
      <c r="B220" s="48" t="n">
        <v>46240</v>
      </c>
      <c r="C220" s="14" t="str">
        <v>Stonehill Ratliff</v>
      </c>
      <c r="D220" s="14" t="str">
        <v>59683</v>
      </c>
      <c r="E220" s="14" t="str">
        <v>26-02086</v>
      </c>
      <c r="F220" s="14" t="str"/>
      <c r="G220" s="14" t="str">
        <v>01-00-402-139</v>
      </c>
      <c r="H220" s="20" t="str">
        <v>1 INTERIM BOROUGH MANAGER</v>
      </c>
      <c r="I220" s="45" t="n">
        <v>48372.91</v>
      </c>
      <c r="J220" s="45" t="n">
        <v>48372.91</v>
      </c>
      <c r="K220" s="23" t="n">
        <f>I220-J220</f>
        <v>0</v>
      </c>
      <c r="L220" s="50" t="str">
        <v>Monthly check register</v>
      </c>
      <c r="M220" s="14" t="str">
        <v>1</v>
      </c>
      <c r="N220" s="20" t="str"/>
      <c r="O220" s="20" t="str">
        <v>CLERKS SALARIES - PAYABLES</v>
      </c>
      <c r="P220" s="14" t="str">
        <v>AUG</v>
      </c>
    </row>
    <row r="221" ht="44" customHeight="1">
      <c r="A221" s="2" t="str">
        <v>Aug 2026</v>
      </c>
      <c r="B221" s="47" t="n">
        <v>46254</v>
      </c>
      <c r="C221" s="2" t="str">
        <v>Stonehill Ratliff</v>
      </c>
      <c r="D221" s="2" t="str">
        <v>59773</v>
      </c>
      <c r="E221" s="2" t="str">
        <v>26-02218</v>
      </c>
      <c r="F221" s="2" t="str"/>
      <c r="G221" s="2" t="str">
        <v>01-00-406-100</v>
      </c>
      <c r="H221" s="5" t="str">
        <v>1 RETAINER - KATE &amp; CO</v>
      </c>
      <c r="I221" s="44" t="n">
        <v>13200</v>
      </c>
      <c r="J221" s="44" t="n">
        <v>0</v>
      </c>
      <c r="K221" s="7" t="n">
        <f>I221-J221</f>
        <v>13200</v>
      </c>
      <c r="L221" s="31" t="str">
        <v>Monthly check register</v>
      </c>
      <c r="M221" s="2" t="str">
        <v>3</v>
      </c>
      <c r="N221" s="5" t="str"/>
      <c r="O221" s="5" t="str">
        <v>OTHER PROFESSIONAL SERVICES</v>
      </c>
      <c r="P221" s="2" t="str">
        <v>AUG</v>
      </c>
    </row>
    <row r="222" ht="44" customHeight="1">
      <c r="A222" s="14" t="str">
        <v>Aug 2026</v>
      </c>
      <c r="B222" s="48" t="n">
        <v>46261</v>
      </c>
      <c r="C222" s="14" t="str">
        <v>Stonehill Ratliff</v>
      </c>
      <c r="D222" s="14" t="str">
        <v>59820</v>
      </c>
      <c r="E222" s="14" t="str">
        <v>26-02086</v>
      </c>
      <c r="F222" s="14" t="str"/>
      <c r="G222" s="14" t="str">
        <v>01-00-402-139</v>
      </c>
      <c r="H222" s="20" t="str">
        <v>1 INTERIM BOROUGH MANAGER</v>
      </c>
      <c r="I222" s="49" t="n">
        <v>48372.91</v>
      </c>
      <c r="J222" s="49" t="n">
        <v>0</v>
      </c>
      <c r="K222" s="22" t="n">
        <f>I222-J222</f>
        <v>48372.91</v>
      </c>
      <c r="L222" s="50" t="str">
        <v>Monthly check register</v>
      </c>
      <c r="M222" s="14" t="str">
        <v>5</v>
      </c>
      <c r="N222" s="20" t="str"/>
      <c r="O222" s="20" t="str">
        <v>CLERKS SALARIES - PAYABLES</v>
      </c>
      <c r="P222" s="14" t="str">
        <v>AUG</v>
      </c>
    </row>
    <row r="223" ht="44" customHeight="1">
      <c r="A223" s="2" t="str">
        <v>Sep 2026</v>
      </c>
      <c r="B223" s="47" t="n">
        <v>46276</v>
      </c>
      <c r="C223" s="2" t="str">
        <v>Stonehill Ratliff</v>
      </c>
      <c r="D223" s="2" t="str">
        <v>59910</v>
      </c>
      <c r="E223" s="2" t="str">
        <v>26-02348</v>
      </c>
      <c r="F223" s="2" t="str"/>
      <c r="G223" s="2" t="str">
        <v>01-00-402-139</v>
      </c>
      <c r="H223" s="5" t="str">
        <v>STONEHILL RATLIFF ACH 59910 09/11/26 General Fund 01-00-402-139 Clerks Salaries - Payables INTERIM BOROUGH MANAGER 26-02348 $ 44,846.61</v>
      </c>
      <c r="I223" s="44"/>
      <c r="J223" s="44"/>
      <c r="K223" s="44" t="n">
        <v>44846.61</v>
      </c>
      <c r="L223" s="31" t="str">
        <v>October 13 packet</v>
      </c>
      <c r="M223" s="2" t="str">
        <v>72</v>
      </c>
      <c r="N223" s="5" t="str"/>
      <c r="O223" s="5" t="str">
        <v>See source line</v>
      </c>
      <c r="P223" s="2" t="str">
        <v>SEP</v>
      </c>
    </row>
    <row r="224" ht="44" customHeight="1">
      <c r="A224" s="14" t="str">
        <v>Sep 2026</v>
      </c>
      <c r="B224" s="48" t="n">
        <v>46282</v>
      </c>
      <c r="C224" s="14" t="str">
        <v>Stonehill Ratliff</v>
      </c>
      <c r="D224" s="14" t="str">
        <v>59918</v>
      </c>
      <c r="E224" s="14" t="str">
        <v>26-02442</v>
      </c>
      <c r="F224" s="14" t="str"/>
      <c r="G224" s="14" t="str">
        <v>01-00-406-100</v>
      </c>
      <c r="H224" s="20" t="str">
        <v>ACH  59918 09/17/26 General Fund 01-00-406-100 Other Professional Services KATE &amp; CO RETAINER 26-02442 $ 13,200.00</v>
      </c>
      <c r="I224" s="49"/>
      <c r="J224" s="49"/>
      <c r="K224" s="49" t="n">
        <v>13200</v>
      </c>
      <c r="L224" s="50" t="str">
        <v>October 13 packet</v>
      </c>
      <c r="M224" s="14" t="str">
        <v>72</v>
      </c>
      <c r="N224" s="20" t="str"/>
      <c r="O224" s="20" t="str">
        <v>See source line</v>
      </c>
      <c r="P224" s="14" t="str">
        <v>SEP</v>
      </c>
    </row>
    <row r="225" ht="44" customHeight="1">
      <c r="A225" s="2" t="str">
        <v>Sep 2026</v>
      </c>
      <c r="B225" s="47" t="n">
        <v>46289</v>
      </c>
      <c r="C225" s="2" t="str">
        <v>Stonehill Ratliff</v>
      </c>
      <c r="D225" s="2" t="str">
        <v>59965</v>
      </c>
      <c r="E225" s="2" t="str">
        <v>26-02525</v>
      </c>
      <c r="F225" s="2" t="str"/>
      <c r="G225" s="2" t="str">
        <v>01-00-402-139</v>
      </c>
      <c r="H225" s="5" t="str">
        <v>ACH  59965 09/24/26 General Fund 01-00-402-139 Clerks Salaries - Payables INTERIM BOROUGH MANAGER 26-02525 $ 48,372.91</v>
      </c>
      <c r="I225" s="44"/>
      <c r="J225" s="44"/>
      <c r="K225" s="44" t="n">
        <v>48372.91</v>
      </c>
      <c r="L225" s="31" t="str">
        <v>October 13 packet</v>
      </c>
      <c r="M225" s="2" t="str">
        <v>72</v>
      </c>
      <c r="N225" s="5" t="str"/>
      <c r="O225" s="5" t="str">
        <v>See source line</v>
      </c>
      <c r="P225" s="2" t="str">
        <v>SEP</v>
      </c>
    </row>
    <row r="226" ht="44" customHeight="1">
      <c r="A226" s="14" t="str">
        <v>Jan-Jul 2026</v>
      </c>
      <c r="B226" s="48" t="n">
        <v>46051</v>
      </c>
      <c r="C226" s="14" t="str">
        <v>Transcend Finance</v>
      </c>
      <c r="D226" s="14" t="str">
        <v>58413</v>
      </c>
      <c r="E226" s="14" t="str">
        <v>26-00250</v>
      </c>
      <c r="F226" s="14" t="str">
        <v>1</v>
      </c>
      <c r="G226" s="14" t="str">
        <v>01-00-402-139</v>
      </c>
      <c r="H226" s="20" t="str">
        <v>INTERIM CFO</v>
      </c>
      <c r="I226" s="49" t="n">
        <v>2451.25</v>
      </c>
      <c r="J226" s="49" t="n">
        <v>0</v>
      </c>
      <c r="K226" s="22" t="n">
        <f>I226-J226</f>
        <v>2451.25</v>
      </c>
      <c r="L226" s="50" t="str">
        <v>Monthly check register</v>
      </c>
      <c r="M226" s="14" t="str">
        <v>9, 20, 31, 42</v>
      </c>
      <c r="N226" s="20" t="str"/>
      <c r="O226" s="20" t="str">
        <v>CLERKS SALARIES - PAYABLES</v>
      </c>
      <c r="P226" s="14" t="str">
        <v>FIN-202601-05</v>
      </c>
    </row>
    <row r="227" ht="44" customHeight="1">
      <c r="A227" s="2" t="str">
        <v>Jan-Jul 2026</v>
      </c>
      <c r="B227" s="47" t="n">
        <v>46051</v>
      </c>
      <c r="C227" s="2" t="str">
        <v>Transcend Finance</v>
      </c>
      <c r="D227" s="2" t="str">
        <v>58413</v>
      </c>
      <c r="E227" s="2" t="str">
        <v>26-00251</v>
      </c>
      <c r="F227" s="2" t="str">
        <v>1</v>
      </c>
      <c r="G227" s="2" t="str">
        <v>01-00-402-139</v>
      </c>
      <c r="H227" s="5" t="str">
        <v>INTERIM CFO SERVICES 1/4-1/15</v>
      </c>
      <c r="I227" s="44" t="n">
        <v>8880</v>
      </c>
      <c r="J227" s="44" t="n">
        <v>0</v>
      </c>
      <c r="K227" s="7" t="n">
        <f>I227-J227</f>
        <v>8880</v>
      </c>
      <c r="L227" s="31" t="str">
        <v>Monthly check register</v>
      </c>
      <c r="M227" s="2" t="str">
        <v>9, 20, 31, 42</v>
      </c>
      <c r="N227" s="5" t="str"/>
      <c r="O227" s="5" t="str">
        <v>CLERKS SALARIES - PAYABLES</v>
      </c>
      <c r="P227" s="2" t="str">
        <v>FIN-202601-05</v>
      </c>
    </row>
    <row r="228" ht="44" customHeight="1">
      <c r="A228" s="14" t="str">
        <v>Jan-Jul 2026</v>
      </c>
      <c r="B228" s="48" t="n">
        <v>46086</v>
      </c>
      <c r="C228" s="14" t="str">
        <v>Transcend Finance</v>
      </c>
      <c r="D228" s="14" t="str">
        <v>58633</v>
      </c>
      <c r="E228" s="14" t="str">
        <v>26-00536</v>
      </c>
      <c r="F228" s="14" t="str">
        <v>1</v>
      </c>
      <c r="G228" s="14" t="str">
        <v>01-00-402-139</v>
      </c>
      <c r="H228" s="20" t="str">
        <v>INTERIM CFO SERVICE-1/19-1/29</v>
      </c>
      <c r="I228" s="49" t="n">
        <v>7585</v>
      </c>
      <c r="J228" s="49" t="n">
        <v>0</v>
      </c>
      <c r="K228" s="22" t="n">
        <f>I228-J228</f>
        <v>7585</v>
      </c>
      <c r="L228" s="50" t="str">
        <v>Monthly check register</v>
      </c>
      <c r="M228" s="14" t="str">
        <v>1</v>
      </c>
      <c r="N228" s="20" t="str">
        <v>March Check Register.pdf</v>
      </c>
      <c r="O228" s="20" t="str">
        <v>CLERKS SALARIES - PAYABLES</v>
      </c>
      <c r="P228" s="14" t="str">
        <v>FIN-202603-06</v>
      </c>
    </row>
    <row r="229" ht="44" customHeight="1">
      <c r="A229" s="2" t="str">
        <v>Jan-Jul 2026</v>
      </c>
      <c r="B229" s="47" t="n">
        <v>46086</v>
      </c>
      <c r="C229" s="2" t="str">
        <v>Transcend Finance</v>
      </c>
      <c r="D229" s="2" t="str">
        <v>58633</v>
      </c>
      <c r="E229" s="2" t="str">
        <v>26-00537</v>
      </c>
      <c r="F229" s="2" t="str">
        <v>1</v>
      </c>
      <c r="G229" s="2" t="str">
        <v>01-00-402-139</v>
      </c>
      <c r="H229" s="5" t="str">
        <v>INTERIM CFO SERVICES-2/2 -2/12</v>
      </c>
      <c r="I229" s="44" t="n">
        <v>10452.5</v>
      </c>
      <c r="J229" s="44" t="n">
        <v>0</v>
      </c>
      <c r="K229" s="7" t="n">
        <f>I229-J229</f>
        <v>10452.5</v>
      </c>
      <c r="L229" s="31" t="str">
        <v>Monthly check register</v>
      </c>
      <c r="M229" s="2" t="str">
        <v>1</v>
      </c>
      <c r="N229" s="5" t="str">
        <v>March Check Register.pdf</v>
      </c>
      <c r="O229" s="5" t="str">
        <v>CLERKS SALARIES - PAYABLES</v>
      </c>
      <c r="P229" s="2" t="str">
        <v>FIN-202603-06</v>
      </c>
    </row>
    <row r="230" ht="44" customHeight="1">
      <c r="A230" s="14" t="str">
        <v>Jan-Jul 2026</v>
      </c>
      <c r="B230" s="48" t="n">
        <v>46121</v>
      </c>
      <c r="C230" s="14" t="str">
        <v>Transcend Finance</v>
      </c>
      <c r="D230" s="14" t="str">
        <v>58849</v>
      </c>
      <c r="E230" s="14" t="str">
        <v>26-00892</v>
      </c>
      <c r="F230" s="14" t="str">
        <v>1</v>
      </c>
      <c r="G230" s="14" t="str">
        <v>01-00-402-139</v>
      </c>
      <c r="H230" s="20" t="str">
        <v>INTERIM CFO SVC - 2/17 - 2/25</v>
      </c>
      <c r="I230" s="49" t="n">
        <v>4532.5</v>
      </c>
      <c r="J230" s="49" t="n">
        <v>0</v>
      </c>
      <c r="K230" s="22" t="n">
        <f>I230-J230</f>
        <v>4532.5</v>
      </c>
      <c r="L230" s="50" t="str">
        <v>Monthly check register</v>
      </c>
      <c r="M230" s="14" t="str">
        <v>2</v>
      </c>
      <c r="N230" s="20" t="str">
        <v>April Check Register.pdf</v>
      </c>
      <c r="O230" s="20" t="str">
        <v>CLERKS SALARIES - PAYABLES</v>
      </c>
      <c r="P230" s="14" t="str">
        <v>FIN-202604-04</v>
      </c>
    </row>
    <row r="231" ht="44" customHeight="1">
      <c r="A231" s="2" t="str">
        <v>Jan-Jul 2026</v>
      </c>
      <c r="B231" s="47" t="n">
        <v>46121</v>
      </c>
      <c r="C231" s="2" t="str">
        <v>Transcend Finance</v>
      </c>
      <c r="D231" s="2" t="str">
        <v>58849</v>
      </c>
      <c r="E231" s="2" t="str">
        <v>26-00893</v>
      </c>
      <c r="F231" s="2" t="str">
        <v>1</v>
      </c>
      <c r="G231" s="2" t="str">
        <v>01-00-402-139</v>
      </c>
      <c r="H231" s="5" t="str">
        <v>INTERIM CFO SVC - 3/2 - 3/12</v>
      </c>
      <c r="I231" s="44" t="n">
        <v>8325</v>
      </c>
      <c r="J231" s="44" t="n">
        <v>0</v>
      </c>
      <c r="K231" s="7" t="n">
        <f>I231-J231</f>
        <v>8325</v>
      </c>
      <c r="L231" s="31" t="str">
        <v>Monthly check register</v>
      </c>
      <c r="M231" s="2" t="str">
        <v>2</v>
      </c>
      <c r="N231" s="5" t="str">
        <v>April Check Register.pdf</v>
      </c>
      <c r="O231" s="5" t="str">
        <v>CLERKS SALARIES - PAYABLES</v>
      </c>
      <c r="P231" s="2" t="str">
        <v>FIN-202604-04</v>
      </c>
    </row>
    <row r="232" ht="44" customHeight="1">
      <c r="A232" s="14" t="str">
        <v>Jan-Jul 2026</v>
      </c>
      <c r="B232" s="48" t="n">
        <v>46135</v>
      </c>
      <c r="C232" s="14" t="str">
        <v>Transcend Finance</v>
      </c>
      <c r="D232" s="14" t="str">
        <v>58945</v>
      </c>
      <c r="E232" s="14" t="str">
        <v>26-01034</v>
      </c>
      <c r="F232" s="14" t="str">
        <v>1</v>
      </c>
      <c r="G232" s="14" t="str">
        <v>01-00-402-139</v>
      </c>
      <c r="H232" s="20" t="str">
        <v>INTERIM CFO SVC - 3/16 - 3/31</v>
      </c>
      <c r="I232" s="49" t="n">
        <v>14383.75</v>
      </c>
      <c r="J232" s="49" t="n">
        <v>0</v>
      </c>
      <c r="K232" s="22" t="n">
        <f>I232-J232</f>
        <v>14383.75</v>
      </c>
      <c r="L232" s="50" t="str">
        <v>Monthly check register</v>
      </c>
      <c r="M232" s="14" t="str">
        <v>4</v>
      </c>
      <c r="N232" s="20" t="str">
        <v>April Check Register.pdf</v>
      </c>
      <c r="O232" s="20" t="str">
        <v>CLERKS SALARIES - PAYABLES</v>
      </c>
      <c r="P232" s="14" t="str">
        <v>FIN-202604-04</v>
      </c>
    </row>
    <row r="233" ht="44" customHeight="1">
      <c r="A233" s="2" t="str">
        <v>Jan-Jul 2026</v>
      </c>
      <c r="B233" s="47" t="n">
        <v>46135</v>
      </c>
      <c r="C233" s="2" t="str">
        <v>Transcend Finance</v>
      </c>
      <c r="D233" s="2" t="str">
        <v>58945</v>
      </c>
      <c r="E233" s="2" t="str">
        <v>26-01038</v>
      </c>
      <c r="F233" s="2" t="str">
        <v>1</v>
      </c>
      <c r="G233" s="2" t="str">
        <v>01-00-402-139</v>
      </c>
      <c r="H233" s="5" t="str">
        <v>INTERIM CFO SVC -04/01 - 04/15</v>
      </c>
      <c r="I233" s="44" t="n">
        <v>8186.25</v>
      </c>
      <c r="J233" s="44" t="n">
        <v>0</v>
      </c>
      <c r="K233" s="7" t="n">
        <f>I233-J233</f>
        <v>8186.25</v>
      </c>
      <c r="L233" s="31" t="str">
        <v>Monthly check register</v>
      </c>
      <c r="M233" s="2" t="str">
        <v>4</v>
      </c>
      <c r="N233" s="5" t="str">
        <v>April Check Register.pdf</v>
      </c>
      <c r="O233" s="5" t="str">
        <v>CLERKS SALARIES - PAYABLES</v>
      </c>
      <c r="P233" s="2" t="str">
        <v>FIN-202604-04</v>
      </c>
    </row>
    <row r="234" ht="44" customHeight="1">
      <c r="A234" s="14" t="str">
        <v>Jan-Jul 2026</v>
      </c>
      <c r="B234" s="48" t="n">
        <v>46170</v>
      </c>
      <c r="C234" s="14" t="str">
        <v>Transcend Finance</v>
      </c>
      <c r="D234" s="14" t="str">
        <v>59158</v>
      </c>
      <c r="E234" s="14" t="str">
        <v>26-01278</v>
      </c>
      <c r="F234" s="14" t="str">
        <v>1</v>
      </c>
      <c r="G234" s="14" t="str">
        <v>01-00-402-139</v>
      </c>
      <c r="H234" s="20" t="str">
        <v>INTERIM CFO SVC - 04/16 -04/30</v>
      </c>
      <c r="I234" s="49" t="n">
        <v>7446.25</v>
      </c>
      <c r="J234" s="49" t="n">
        <v>0</v>
      </c>
      <c r="K234" s="22" t="n">
        <f>I234-J234</f>
        <v>7446.25</v>
      </c>
      <c r="L234" s="50" t="str">
        <v>Monthly check register</v>
      </c>
      <c r="M234" s="14" t="str">
        <v>4</v>
      </c>
      <c r="N234" s="20" t="str">
        <v>May Check Register.pdf</v>
      </c>
      <c r="O234" s="20" t="str">
        <v>CLERKS SALARIES - PAYABLES</v>
      </c>
      <c r="P234" s="14" t="str">
        <v>FIN-202605-06</v>
      </c>
    </row>
    <row r="235" ht="44" customHeight="1">
      <c r="A235" s="2" t="str">
        <v>Jan-Jul 2026</v>
      </c>
      <c r="B235" s="47" t="n">
        <v>46177</v>
      </c>
      <c r="C235" s="2" t="str">
        <v>Transcend Finance</v>
      </c>
      <c r="D235" s="2" t="str">
        <v>59170</v>
      </c>
      <c r="E235" s="2" t="str">
        <v>26-01379</v>
      </c>
      <c r="F235" s="2" t="str">
        <v>1</v>
      </c>
      <c r="G235" s="2" t="str">
        <v>01-00-402-139</v>
      </c>
      <c r="H235" s="5" t="str">
        <v>INTERIM CFO SVC - 5/1 - 5/15</v>
      </c>
      <c r="I235" s="44" t="n">
        <v>7538.75</v>
      </c>
      <c r="J235" s="44" t="n">
        <v>0</v>
      </c>
      <c r="K235" s="7" t="n">
        <f>I235-J235</f>
        <v>7538.75</v>
      </c>
      <c r="L235" s="31" t="str">
        <v>Monthly check register</v>
      </c>
      <c r="M235" s="2" t="str">
        <v>1</v>
      </c>
      <c r="N235" s="5" t="str"/>
      <c r="O235" s="5" t="str">
        <v>CLERKS SALARIES - PAYABLES</v>
      </c>
      <c r="P235" s="2" t="str">
        <v>FIN-202606-03</v>
      </c>
    </row>
    <row r="236" ht="44" customHeight="1">
      <c r="A236" s="14" t="str">
        <v>Jan-Jul 2026</v>
      </c>
      <c r="B236" s="48" t="n">
        <v>46184</v>
      </c>
      <c r="C236" s="14" t="str">
        <v>Transcend Finance</v>
      </c>
      <c r="D236" s="14" t="str">
        <v>59218</v>
      </c>
      <c r="E236" s="14" t="str">
        <v>26-01459</v>
      </c>
      <c r="F236" s="14" t="str">
        <v>1</v>
      </c>
      <c r="G236" s="14" t="str">
        <v>01-00-402-139</v>
      </c>
      <c r="H236" s="20" t="str">
        <v>INTERIM CFO SVC - 5/21 - 5/29</v>
      </c>
      <c r="I236" s="49" t="n">
        <v>5966.25</v>
      </c>
      <c r="J236" s="49" t="n">
        <v>0</v>
      </c>
      <c r="K236" s="22" t="n">
        <f>I236-J236</f>
        <v>5966.25</v>
      </c>
      <c r="L236" s="50" t="str">
        <v>Monthly check register</v>
      </c>
      <c r="M236" s="14" t="str">
        <v>1</v>
      </c>
      <c r="N236" s="20" t="str"/>
      <c r="O236" s="20" t="str">
        <v>CLERKS SALARIES - PAYABLES</v>
      </c>
      <c r="P236" s="14" t="str">
        <v>FIN-202606-03</v>
      </c>
    </row>
    <row r="237" ht="44" customHeight="1">
      <c r="A237" s="2" t="str">
        <v>Jan-Jul 2026</v>
      </c>
      <c r="B237" s="47" t="n">
        <v>46198</v>
      </c>
      <c r="C237" s="2" t="str">
        <v>Transcend Finance</v>
      </c>
      <c r="D237" s="2" t="str">
        <v>59302</v>
      </c>
      <c r="E237" s="2" t="str">
        <v>26-01613</v>
      </c>
      <c r="F237" s="2" t="str">
        <v>1</v>
      </c>
      <c r="G237" s="2" t="str">
        <v>01-00-402-139</v>
      </c>
      <c r="H237" s="5" t="str">
        <v>INTERIM CFO SVC - 6/1-6/12</v>
      </c>
      <c r="I237" s="44" t="n">
        <v>8093.75</v>
      </c>
      <c r="J237" s="44" t="n">
        <v>0</v>
      </c>
      <c r="K237" s="7" t="n">
        <f>I237-J237</f>
        <v>8093.75</v>
      </c>
      <c r="L237" s="31" t="str">
        <v>Monthly check register</v>
      </c>
      <c r="M237" s="2" t="str">
        <v>3</v>
      </c>
      <c r="N237" s="5" t="str"/>
      <c r="O237" s="5" t="str">
        <v>CLERKS SALARIES - PAYABLES</v>
      </c>
      <c r="P237" s="2" t="str">
        <v>FIN-202606-03</v>
      </c>
    </row>
    <row r="238" ht="44" customHeight="1">
      <c r="A238" s="14" t="str">
        <v>Jan-Jul 2026</v>
      </c>
      <c r="B238" s="48" t="n">
        <v>46219</v>
      </c>
      <c r="C238" s="14" t="str">
        <v>Transcend Finance</v>
      </c>
      <c r="D238" s="14" t="str">
        <v>59496</v>
      </c>
      <c r="E238" s="14" t="str">
        <v>26-01824</v>
      </c>
      <c r="F238" s="14" t="str">
        <v>1</v>
      </c>
      <c r="G238" s="14" t="str">
        <v>01-00-402-139</v>
      </c>
      <c r="H238" s="20" t="str">
        <v>INTERIM CFO SVC - 6/16 - 6/30</v>
      </c>
      <c r="I238" s="49" t="n">
        <v>9018.75</v>
      </c>
      <c r="J238" s="49" t="n">
        <v>0</v>
      </c>
      <c r="K238" s="22" t="n">
        <f>I238-J238</f>
        <v>9018.75</v>
      </c>
      <c r="L238" s="50" t="str">
        <v>Monthly check register</v>
      </c>
      <c r="M238" s="14" t="str">
        <v>2</v>
      </c>
      <c r="N238" s="20" t="str"/>
      <c r="O238" s="20" t="str">
        <v>CLERKS SALARIES - PAYABLES</v>
      </c>
      <c r="P238" s="14" t="str">
        <v>FIN-202607-03</v>
      </c>
    </row>
    <row r="239" ht="44" customHeight="1">
      <c r="A239" s="2" t="str">
        <v>Jan-Jul 2026</v>
      </c>
      <c r="B239" s="47" t="n">
        <v>46233</v>
      </c>
      <c r="C239" s="2" t="str">
        <v>Transcend Finance</v>
      </c>
      <c r="D239" s="2" t="str">
        <v>59604</v>
      </c>
      <c r="E239" s="2" t="str">
        <v>26-01995</v>
      </c>
      <c r="F239" s="2" t="str">
        <v>1</v>
      </c>
      <c r="G239" s="2" t="str">
        <v>01-00-402-139</v>
      </c>
      <c r="H239" s="5" t="str">
        <v>INTERIM CFO SVC - 7/1 - 7/15</v>
      </c>
      <c r="I239" s="44" t="n">
        <v>13135</v>
      </c>
      <c r="J239" s="44" t="n">
        <v>0</v>
      </c>
      <c r="K239" s="7" t="n">
        <f>I239-J239</f>
        <v>13135</v>
      </c>
      <c r="L239" s="31" t="str">
        <v>Monthly check register</v>
      </c>
      <c r="M239" s="2" t="str">
        <v>4</v>
      </c>
      <c r="N239" s="5" t="str"/>
      <c r="O239" s="5" t="str">
        <v>CLERKS SALARIES - PAYABLES</v>
      </c>
      <c r="P239" s="2" t="str">
        <v>FIN-202607-03</v>
      </c>
    </row>
    <row r="240" ht="44" customHeight="1">
      <c r="A240" s="14" t="str">
        <v>Aug 2026</v>
      </c>
      <c r="B240" s="48" t="n">
        <v>46261</v>
      </c>
      <c r="C240" s="14" t="str">
        <v>Transcend Finance</v>
      </c>
      <c r="D240" s="14" t="str">
        <v>59821</v>
      </c>
      <c r="E240" s="14" t="str">
        <v>26-02275</v>
      </c>
      <c r="F240" s="14" t="str"/>
      <c r="G240" s="14" t="str">
        <v>01-00-402-139</v>
      </c>
      <c r="H240" s="20" t="str">
        <v>1 INTERIM CFO SVC 7/16-7/31</v>
      </c>
      <c r="I240" s="49" t="n">
        <v>13690</v>
      </c>
      <c r="J240" s="49" t="n">
        <v>0</v>
      </c>
      <c r="K240" s="22" t="n">
        <f>I240-J240</f>
        <v>13690</v>
      </c>
      <c r="L240" s="50" t="str">
        <v>Monthly check register</v>
      </c>
      <c r="M240" s="14" t="str">
        <v>5</v>
      </c>
      <c r="N240" s="20" t="str"/>
      <c r="O240" s="20" t="str">
        <v>CLERKS SALARIES - PAYABLES</v>
      </c>
      <c r="P240" s="14" t="str">
        <v>AUG</v>
      </c>
    </row>
    <row r="241" ht="44" customHeight="1">
      <c r="A241" s="2" t="str">
        <v>Aug 2026</v>
      </c>
      <c r="B241" s="47" t="n">
        <v>46261</v>
      </c>
      <c r="C241" s="2" t="str">
        <v>Transcend Finance</v>
      </c>
      <c r="D241" s="2" t="str">
        <v>59821</v>
      </c>
      <c r="E241" s="2" t="str">
        <v>26-02276</v>
      </c>
      <c r="F241" s="2" t="str"/>
      <c r="G241" s="2" t="str">
        <v>01-00-402-139</v>
      </c>
      <c r="H241" s="5" t="str">
        <v>1 INTERIM CFO SVC - 08/01 - 08/1</v>
      </c>
      <c r="I241" s="44" t="n">
        <v>8556.25</v>
      </c>
      <c r="J241" s="44" t="n">
        <v>0</v>
      </c>
      <c r="K241" s="7" t="n">
        <f>I241-J241</f>
        <v>8556.25</v>
      </c>
      <c r="L241" s="31" t="str">
        <v>Monthly check register</v>
      </c>
      <c r="M241" s="2" t="str">
        <v>5</v>
      </c>
      <c r="N241" s="5" t="str"/>
      <c r="O241" s="5" t="str">
        <v>CLERKS SALARIES - PAYABLES</v>
      </c>
      <c r="P241" s="2" t="str">
        <v>AUG</v>
      </c>
    </row>
    <row r="242" ht="44" customHeight="1">
      <c r="A242" s="14" t="str">
        <v>Sep 2026</v>
      </c>
      <c r="B242" s="48" t="n">
        <v>46275</v>
      </c>
      <c r="C242" s="14" t="str">
        <v>Transcend Finance</v>
      </c>
      <c r="D242" s="14" t="str">
        <v>59878</v>
      </c>
      <c r="E242" s="14" t="str">
        <v>26-02410</v>
      </c>
      <c r="F242" s="14" t="str"/>
      <c r="G242" s="14" t="str">
        <v>01-00-402-139</v>
      </c>
      <c r="H242" s="20" t="str">
        <v>TRANSCEND FINANCE LLC ACH 59878 09/10/26 General Fund 01-00-402-139 Clerks Salaries - Payables INTERIM CFO SVC - 8/16-8/31 26-02410 $ 11,238.75</v>
      </c>
      <c r="I242" s="49"/>
      <c r="J242" s="49"/>
      <c r="K242" s="49" t="n">
        <v>11238.75</v>
      </c>
      <c r="L242" s="50" t="str">
        <v>October 13 packet</v>
      </c>
      <c r="M242" s="14" t="str">
        <v>73</v>
      </c>
      <c r="N242" s="20" t="str"/>
      <c r="O242" s="20" t="str">
        <v>See source line</v>
      </c>
      <c r="P242" s="14" t="str">
        <v>SEP</v>
      </c>
    </row>
    <row r="243" ht="44" customHeight="1">
      <c r="A243" s="2" t="str">
        <v>Jan-Jul 2026</v>
      </c>
      <c r="B243" s="47" t="n">
        <v>46072</v>
      </c>
      <c r="C243" s="2" t="str">
        <v>Masano Bradley</v>
      </c>
      <c r="D243" s="2" t="str">
        <v>58577</v>
      </c>
      <c r="E243" s="2" t="str">
        <v>26-00421</v>
      </c>
      <c r="F243" s="2" t="str">
        <v>1</v>
      </c>
      <c r="G243" s="2" t="str">
        <v>01-00-404-314</v>
      </c>
      <c r="H243" s="5" t="str">
        <v>RETAINER - GENERAL COUNCIL</v>
      </c>
      <c r="I243" s="44" t="n">
        <v>7000</v>
      </c>
      <c r="J243" s="44" t="n">
        <v>0</v>
      </c>
      <c r="K243" s="7" t="n">
        <f>I243-J243</f>
        <v>7000</v>
      </c>
      <c r="L243" s="31" t="str">
        <v>Monthly check register</v>
      </c>
      <c r="M243" s="2" t="str">
        <v>3</v>
      </c>
      <c r="N243" s="5" t="str">
        <v>202602-BOW_Finances/RTK Jadic 4. Check Register Feb 2026.pdf</v>
      </c>
      <c r="O243" s="5" t="str">
        <v>LEGAL FEES</v>
      </c>
      <c r="P243" s="2" t="str">
        <v>FIN-202602-07</v>
      </c>
    </row>
    <row r="244" ht="44" customHeight="1">
      <c r="A244" s="14" t="str">
        <v>Jan-Jul 2026</v>
      </c>
      <c r="B244" s="48" t="n">
        <v>46072</v>
      </c>
      <c r="C244" s="14" t="str">
        <v>Masano Bradley</v>
      </c>
      <c r="D244" s="14" t="str">
        <v>58577</v>
      </c>
      <c r="E244" s="14" t="str">
        <v>26-00422</v>
      </c>
      <c r="F244" s="14" t="str">
        <v>1</v>
      </c>
      <c r="G244" s="14" t="str">
        <v>01-00-404-314</v>
      </c>
      <c r="H244" s="20" t="str">
        <v>CODE ENFORCEMENT LIT-GERHART</v>
      </c>
      <c r="I244" s="49" t="n">
        <v>800</v>
      </c>
      <c r="J244" s="49" t="n">
        <v>0</v>
      </c>
      <c r="K244" s="22" t="n">
        <f>I244-J244</f>
        <v>800</v>
      </c>
      <c r="L244" s="50" t="str">
        <v>Monthly check register</v>
      </c>
      <c r="M244" s="14" t="str">
        <v>3</v>
      </c>
      <c r="N244" s="20" t="str">
        <v>202602-BOW_Finances/RTK Jadic 4. Check Register Feb 2026.pdf</v>
      </c>
      <c r="O244" s="20" t="str">
        <v>LEGAL FEES</v>
      </c>
      <c r="P244" s="14" t="str">
        <v>FIN-202602-07</v>
      </c>
    </row>
    <row r="245" ht="44" customHeight="1">
      <c r="A245" s="2" t="str">
        <v>Jan-Jul 2026</v>
      </c>
      <c r="B245" s="47" t="n">
        <v>46072</v>
      </c>
      <c r="C245" s="2" t="str">
        <v>Masano Bradley</v>
      </c>
      <c r="D245" s="2" t="str">
        <v>58577</v>
      </c>
      <c r="E245" s="2" t="str">
        <v>26-00423</v>
      </c>
      <c r="F245" s="2" t="str">
        <v>1</v>
      </c>
      <c r="G245" s="2" t="str">
        <v>01-00-404-314</v>
      </c>
      <c r="H245" s="5" t="str">
        <v>BERKSHIRE MALL REDEVELOPMENT</v>
      </c>
      <c r="I245" s="44" t="n">
        <v>440</v>
      </c>
      <c r="J245" s="44" t="n">
        <v>0</v>
      </c>
      <c r="K245" s="7" t="n">
        <f>I245-J245</f>
        <v>440</v>
      </c>
      <c r="L245" s="31" t="str">
        <v>Monthly check register</v>
      </c>
      <c r="M245" s="2" t="str">
        <v>3</v>
      </c>
      <c r="N245" s="5" t="str">
        <v>202602-BOW_Finances/RTK Jadic 4. Check Register Feb 2026.pdf</v>
      </c>
      <c r="O245" s="5" t="str">
        <v>LEGAL FEES</v>
      </c>
      <c r="P245" s="2" t="str">
        <v>FIN-202602-07</v>
      </c>
    </row>
    <row r="246" ht="44" customHeight="1">
      <c r="A246" s="14" t="str">
        <v>Jan-Jul 2026</v>
      </c>
      <c r="B246" s="48" t="n">
        <v>46072</v>
      </c>
      <c r="C246" s="14" t="str">
        <v>Masano Bradley</v>
      </c>
      <c r="D246" s="14" t="str">
        <v>58577</v>
      </c>
      <c r="E246" s="14" t="str">
        <v>26-00424</v>
      </c>
      <c r="F246" s="14" t="str">
        <v>1</v>
      </c>
      <c r="G246" s="14" t="str">
        <v>01-00-404-314</v>
      </c>
      <c r="H246" s="20" t="str">
        <v>LEGAL - JADIC RTK REQUEST</v>
      </c>
      <c r="I246" s="49" t="n">
        <v>440</v>
      </c>
      <c r="J246" s="49" t="n">
        <v>0</v>
      </c>
      <c r="K246" s="22" t="n">
        <f>I246-J246</f>
        <v>440</v>
      </c>
      <c r="L246" s="50" t="str">
        <v>Monthly check register</v>
      </c>
      <c r="M246" s="14" t="str">
        <v>3</v>
      </c>
      <c r="N246" s="20" t="str">
        <v>202602-BOW_Finances/RTK Jadic 4. Check Register Feb 2026.pdf</v>
      </c>
      <c r="O246" s="20" t="str">
        <v>LEGAL FEES</v>
      </c>
      <c r="P246" s="14" t="str">
        <v>FIN-202602-07</v>
      </c>
    </row>
    <row r="247" ht="44" customHeight="1">
      <c r="A247" s="2" t="str">
        <v>Jan-Jul 2026</v>
      </c>
      <c r="B247" s="47" t="n">
        <v>46072</v>
      </c>
      <c r="C247" s="2" t="str">
        <v>Masano Bradley</v>
      </c>
      <c r="D247" s="2" t="str">
        <v>58577</v>
      </c>
      <c r="E247" s="2" t="str">
        <v>26-00425</v>
      </c>
      <c r="F247" s="2" t="str">
        <v>1</v>
      </c>
      <c r="G247" s="2" t="str">
        <v>01-00-404-314</v>
      </c>
      <c r="H247" s="5" t="str">
        <v>LEGAL-CROWN PLAZA CODE VIOLATI</v>
      </c>
      <c r="I247" s="44" t="n">
        <v>480</v>
      </c>
      <c r="J247" s="44" t="n">
        <v>0</v>
      </c>
      <c r="K247" s="7" t="n">
        <f>I247-J247</f>
        <v>480</v>
      </c>
      <c r="L247" s="31" t="str">
        <v>Monthly check register</v>
      </c>
      <c r="M247" s="2" t="str">
        <v>3</v>
      </c>
      <c r="N247" s="5" t="str">
        <v>202602-BOW_Finances/RTK Jadic 4. Check Register Feb 2026.pdf</v>
      </c>
      <c r="O247" s="5" t="str">
        <v>LEGAL FEES</v>
      </c>
      <c r="P247" s="2" t="str">
        <v>FIN-202602-07</v>
      </c>
    </row>
    <row r="248" ht="44" customHeight="1">
      <c r="A248" s="14" t="str">
        <v>Jan-Jul 2026</v>
      </c>
      <c r="B248" s="48" t="n">
        <v>46107</v>
      </c>
      <c r="C248" s="14" t="str">
        <v>Masano Bradley</v>
      </c>
      <c r="D248" s="14" t="str">
        <v>58793</v>
      </c>
      <c r="E248" s="14" t="str">
        <v>26-00733</v>
      </c>
      <c r="F248" s="14" t="str">
        <v>1</v>
      </c>
      <c r="G248" s="14" t="str">
        <v>01-00-404-314</v>
      </c>
      <c r="H248" s="20" t="str">
        <v>RETAINER - GENERAL COUNCIL</v>
      </c>
      <c r="I248" s="49" t="n">
        <v>7000</v>
      </c>
      <c r="J248" s="49" t="n">
        <v>0</v>
      </c>
      <c r="K248" s="22" t="n">
        <f>I248-J248</f>
        <v>7000</v>
      </c>
      <c r="L248" s="50" t="str">
        <v>Monthly check register</v>
      </c>
      <c r="M248" s="14" t="str">
        <v>4</v>
      </c>
      <c r="N248" s="20" t="str">
        <v>March Check Register.pdf</v>
      </c>
      <c r="O248" s="20" t="str">
        <v>LEGAL FEES</v>
      </c>
      <c r="P248" s="14" t="str">
        <v>FIN-202603-06</v>
      </c>
    </row>
    <row r="249" ht="44" customHeight="1">
      <c r="A249" s="2" t="str">
        <v>Jan-Jul 2026</v>
      </c>
      <c r="B249" s="47" t="n">
        <v>46107</v>
      </c>
      <c r="C249" s="2" t="str">
        <v>Masano Bradley</v>
      </c>
      <c r="D249" s="2" t="str">
        <v>58793</v>
      </c>
      <c r="E249" s="2" t="str">
        <v>26-00734</v>
      </c>
      <c r="F249" s="2" t="str">
        <v>1</v>
      </c>
      <c r="G249" s="2" t="str">
        <v>01-00-404-314</v>
      </c>
      <c r="H249" s="5" t="str">
        <v>LEGAL - JADIC RTK REQUEST</v>
      </c>
      <c r="I249" s="44" t="n">
        <v>160</v>
      </c>
      <c r="J249" s="44" t="n">
        <v>0</v>
      </c>
      <c r="K249" s="7" t="n">
        <f>I249-J249</f>
        <v>160</v>
      </c>
      <c r="L249" s="31" t="str">
        <v>Monthly check register</v>
      </c>
      <c r="M249" s="2" t="str">
        <v>4</v>
      </c>
      <c r="N249" s="5" t="str">
        <v>March Check Register.pdf</v>
      </c>
      <c r="O249" s="5" t="str">
        <v>LEGAL FEES</v>
      </c>
      <c r="P249" s="2" t="str">
        <v>FIN-202603-06</v>
      </c>
    </row>
    <row r="250" ht="44" customHeight="1">
      <c r="A250" s="14" t="str">
        <v>Jan-Jul 2026</v>
      </c>
      <c r="B250" s="48" t="n">
        <v>46107</v>
      </c>
      <c r="C250" s="14" t="str">
        <v>Masano Bradley</v>
      </c>
      <c r="D250" s="14" t="str">
        <v>58793</v>
      </c>
      <c r="E250" s="14" t="str">
        <v>26-00735</v>
      </c>
      <c r="F250" s="14" t="str">
        <v>1</v>
      </c>
      <c r="G250" s="14" t="str">
        <v>01-00-404-314</v>
      </c>
      <c r="H250" s="20" t="str">
        <v>LEGAL-CROWNE PLAZA CODE VIOL</v>
      </c>
      <c r="I250" s="49" t="n">
        <v>5668.82</v>
      </c>
      <c r="J250" s="49" t="n">
        <v>0</v>
      </c>
      <c r="K250" s="22" t="n">
        <f>I250-J250</f>
        <v>5668.82</v>
      </c>
      <c r="L250" s="50" t="str">
        <v>Monthly check register</v>
      </c>
      <c r="M250" s="14" t="str">
        <v>4</v>
      </c>
      <c r="N250" s="20" t="str">
        <v>March Check Register.pdf</v>
      </c>
      <c r="O250" s="20" t="str">
        <v>LEGAL FEES</v>
      </c>
      <c r="P250" s="14" t="str">
        <v>FIN-202603-06</v>
      </c>
    </row>
    <row r="251" ht="44" customHeight="1">
      <c r="A251" s="2" t="str">
        <v>Jan-Jul 2026</v>
      </c>
      <c r="B251" s="47" t="n">
        <v>46107</v>
      </c>
      <c r="C251" s="2" t="str">
        <v>Masano Bradley</v>
      </c>
      <c r="D251" s="2" t="str">
        <v>58793</v>
      </c>
      <c r="E251" s="2" t="str">
        <v>26-00736</v>
      </c>
      <c r="F251" s="2" t="str">
        <v>1</v>
      </c>
      <c r="G251" s="2" t="str">
        <v>01-00-404-314</v>
      </c>
      <c r="H251" s="5" t="str">
        <v>LEGAL-BELMONT PLACE LITIGATION</v>
      </c>
      <c r="I251" s="44" t="n">
        <v>1400</v>
      </c>
      <c r="J251" s="44" t="n">
        <v>0</v>
      </c>
      <c r="K251" s="7" t="n">
        <f>I251-J251</f>
        <v>1400</v>
      </c>
      <c r="L251" s="31" t="str">
        <v>Monthly check register</v>
      </c>
      <c r="M251" s="2" t="str">
        <v>4</v>
      </c>
      <c r="N251" s="5" t="str">
        <v>March Check Register.pdf</v>
      </c>
      <c r="O251" s="5" t="str">
        <v>LEGAL FEES</v>
      </c>
      <c r="P251" s="2" t="str">
        <v>FIN-202603-06</v>
      </c>
    </row>
    <row r="252" ht="44" customHeight="1">
      <c r="A252" s="14" t="str">
        <v>Jan-Jul 2026</v>
      </c>
      <c r="B252" s="48" t="n">
        <v>46107</v>
      </c>
      <c r="C252" s="14" t="str">
        <v>Masano Bradley</v>
      </c>
      <c r="D252" s="14" t="str">
        <v>58793</v>
      </c>
      <c r="E252" s="14" t="str">
        <v>26-00737</v>
      </c>
      <c r="F252" s="14" t="str">
        <v>1</v>
      </c>
      <c r="G252" s="14" t="str">
        <v>01-00-404-314</v>
      </c>
      <c r="H252" s="20" t="str">
        <v>LEGAL - RIGHT TO KNOW MATTERS</v>
      </c>
      <c r="I252" s="49" t="n">
        <v>100</v>
      </c>
      <c r="J252" s="49" t="n">
        <v>0</v>
      </c>
      <c r="K252" s="22" t="n">
        <f>I252-J252</f>
        <v>100</v>
      </c>
      <c r="L252" s="50" t="str">
        <v>Monthly check register</v>
      </c>
      <c r="M252" s="14" t="str">
        <v>4</v>
      </c>
      <c r="N252" s="20" t="str">
        <v>March Check Register.pdf</v>
      </c>
      <c r="O252" s="20" t="str">
        <v>LEGAL FEES</v>
      </c>
      <c r="P252" s="14" t="str">
        <v>FIN-202603-06</v>
      </c>
    </row>
    <row r="253" ht="44" customHeight="1">
      <c r="A253" s="2" t="str">
        <v>Jan-Jul 2026</v>
      </c>
      <c r="B253" s="47" t="n">
        <v>46128</v>
      </c>
      <c r="C253" s="2" t="str">
        <v>Masano Bradley</v>
      </c>
      <c r="D253" s="2" t="str">
        <v>58920</v>
      </c>
      <c r="E253" s="2" t="str">
        <v>26-00944</v>
      </c>
      <c r="F253" s="2" t="str">
        <v>1</v>
      </c>
      <c r="G253" s="2" t="str">
        <v>01-00-404-314</v>
      </c>
      <c r="H253" s="5" t="str">
        <v>LEGAL - GENERAL COUNCIL</v>
      </c>
      <c r="I253" s="44" t="n">
        <v>7000</v>
      </c>
      <c r="J253" s="44" t="n">
        <v>0</v>
      </c>
      <c r="K253" s="7" t="n">
        <f>I253-J253</f>
        <v>7000</v>
      </c>
      <c r="L253" s="31" t="str">
        <v>Monthly check register</v>
      </c>
      <c r="M253" s="2" t="str">
        <v>3</v>
      </c>
      <c r="N253" s="5" t="str">
        <v>April Check Register.pdf</v>
      </c>
      <c r="O253" s="5" t="str">
        <v>LEGAL FEES</v>
      </c>
      <c r="P253" s="2" t="str">
        <v>FIN-202604-04</v>
      </c>
    </row>
    <row r="254" ht="44" customHeight="1">
      <c r="A254" s="14" t="str">
        <v>Jan-Jul 2026</v>
      </c>
      <c r="B254" s="48" t="n">
        <v>46128</v>
      </c>
      <c r="C254" s="14" t="str">
        <v>Masano Bradley</v>
      </c>
      <c r="D254" s="14" t="str">
        <v>58920</v>
      </c>
      <c r="E254" s="14" t="str">
        <v>26-00945</v>
      </c>
      <c r="F254" s="14" t="str">
        <v>1</v>
      </c>
      <c r="G254" s="14" t="str">
        <v>01-00-404-314</v>
      </c>
      <c r="H254" s="20" t="str">
        <v>LEGAL - JADIC RTK REQUEST</v>
      </c>
      <c r="I254" s="49" t="n">
        <v>400</v>
      </c>
      <c r="J254" s="49" t="n">
        <v>0</v>
      </c>
      <c r="K254" s="22" t="n">
        <f>I254-J254</f>
        <v>400</v>
      </c>
      <c r="L254" s="50" t="str">
        <v>Monthly check register</v>
      </c>
      <c r="M254" s="14" t="str">
        <v>3</v>
      </c>
      <c r="N254" s="20" t="str">
        <v>April Check Register.pdf</v>
      </c>
      <c r="O254" s="20" t="str">
        <v>LEGAL FEES</v>
      </c>
      <c r="P254" s="14" t="str">
        <v>FIN-202604-04</v>
      </c>
    </row>
    <row r="255" ht="44" customHeight="1">
      <c r="A255" s="2" t="str">
        <v>Jan-Jul 2026</v>
      </c>
      <c r="B255" s="47" t="n">
        <v>46128</v>
      </c>
      <c r="C255" s="2" t="str">
        <v>Masano Bradley</v>
      </c>
      <c r="D255" s="2" t="str">
        <v>58920</v>
      </c>
      <c r="E255" s="2" t="str">
        <v>26-00946</v>
      </c>
      <c r="F255" s="2" t="str">
        <v>1</v>
      </c>
      <c r="G255" s="2" t="str">
        <v>01-00-404-314</v>
      </c>
      <c r="H255" s="5" t="str">
        <v>LEGAL - LW READING LLC</v>
      </c>
      <c r="I255" s="44" t="n">
        <v>1506.65</v>
      </c>
      <c r="J255" s="44" t="n">
        <v>0</v>
      </c>
      <c r="K255" s="7" t="n">
        <f>I255-J255</f>
        <v>1506.65</v>
      </c>
      <c r="L255" s="31" t="str">
        <v>Monthly check register</v>
      </c>
      <c r="M255" s="2" t="str">
        <v>3</v>
      </c>
      <c r="N255" s="5" t="str">
        <v>April Check Register.pdf</v>
      </c>
      <c r="O255" s="5" t="str">
        <v>LEGAL FEES</v>
      </c>
      <c r="P255" s="2" t="str">
        <v>FIN-202604-04</v>
      </c>
    </row>
    <row r="256" ht="44" customHeight="1">
      <c r="A256" s="14" t="str">
        <v>Jan-Jul 2026</v>
      </c>
      <c r="B256" s="48" t="n">
        <v>46128</v>
      </c>
      <c r="C256" s="14" t="str">
        <v>Masano Bradley</v>
      </c>
      <c r="D256" s="14" t="str">
        <v>58920</v>
      </c>
      <c r="E256" s="14" t="str">
        <v>26-00947</v>
      </c>
      <c r="F256" s="14" t="str">
        <v>1</v>
      </c>
      <c r="G256" s="14" t="str">
        <v>01-00-404-314</v>
      </c>
      <c r="H256" s="20" t="str">
        <v>LEGAL - MANAGER TRANSITION</v>
      </c>
      <c r="I256" s="49" t="n">
        <v>1660</v>
      </c>
      <c r="J256" s="49" t="n">
        <v>0</v>
      </c>
      <c r="K256" s="22" t="n">
        <f>I256-J256</f>
        <v>1660</v>
      </c>
      <c r="L256" s="50" t="str">
        <v>Monthly check register</v>
      </c>
      <c r="M256" s="14" t="str">
        <v>3</v>
      </c>
      <c r="N256" s="20" t="str">
        <v>April Check Register.pdf</v>
      </c>
      <c r="O256" s="20" t="str">
        <v>LEGAL FEES</v>
      </c>
      <c r="P256" s="14" t="str">
        <v>FIN-202604-04</v>
      </c>
    </row>
    <row r="257" ht="44" customHeight="1">
      <c r="A257" s="2" t="str">
        <v>Jan-Jul 2026</v>
      </c>
      <c r="B257" s="47" t="n">
        <v>46128</v>
      </c>
      <c r="C257" s="2" t="str">
        <v>Masano Bradley</v>
      </c>
      <c r="D257" s="2" t="str">
        <v>58920</v>
      </c>
      <c r="E257" s="2" t="str">
        <v>26-00948</v>
      </c>
      <c r="F257" s="2" t="str">
        <v>1</v>
      </c>
      <c r="G257" s="2" t="str">
        <v>01-00-404-314</v>
      </c>
      <c r="H257" s="5" t="str">
        <v>LEGAL - SAUL SIBRI ZONING VIOL</v>
      </c>
      <c r="I257" s="44" t="n">
        <v>80</v>
      </c>
      <c r="J257" s="44" t="n">
        <v>0</v>
      </c>
      <c r="K257" s="7" t="n">
        <f>I257-J257</f>
        <v>80</v>
      </c>
      <c r="L257" s="31" t="str">
        <v>Monthly check register</v>
      </c>
      <c r="M257" s="2" t="str">
        <v>3</v>
      </c>
      <c r="N257" s="5" t="str">
        <v>April Check Register.pdf</v>
      </c>
      <c r="O257" s="5" t="str">
        <v>LEGAL FEES</v>
      </c>
      <c r="P257" s="2" t="str">
        <v>FIN-202604-04</v>
      </c>
    </row>
    <row r="258" ht="44" customHeight="1">
      <c r="A258" s="14" t="str">
        <v>Jan-Jul 2026</v>
      </c>
      <c r="B258" s="48" t="n">
        <v>46128</v>
      </c>
      <c r="C258" s="14" t="str">
        <v>Masano Bradley</v>
      </c>
      <c r="D258" s="14" t="str">
        <v>58920</v>
      </c>
      <c r="E258" s="14" t="str">
        <v>26-00949</v>
      </c>
      <c r="F258" s="14" t="str">
        <v>1</v>
      </c>
      <c r="G258" s="14" t="str">
        <v>01-00-404-314</v>
      </c>
      <c r="H258" s="20" t="str">
        <v>LEGAL - WEST LAWN INTERCEPTOR</v>
      </c>
      <c r="I258" s="49" t="n">
        <v>340</v>
      </c>
      <c r="J258" s="49" t="n">
        <v>0</v>
      </c>
      <c r="K258" s="22" t="n">
        <f>I258-J258</f>
        <v>340</v>
      </c>
      <c r="L258" s="50" t="str">
        <v>Monthly check register</v>
      </c>
      <c r="M258" s="14" t="str">
        <v>3</v>
      </c>
      <c r="N258" s="20" t="str">
        <v>April Check Register.pdf</v>
      </c>
      <c r="O258" s="20" t="str">
        <v>LEGAL FEES</v>
      </c>
      <c r="P258" s="14" t="str">
        <v>FIN-202604-04</v>
      </c>
    </row>
    <row r="259" ht="44" customHeight="1">
      <c r="A259" s="2" t="str">
        <v>Jan-Jul 2026</v>
      </c>
      <c r="B259" s="47" t="n">
        <v>46128</v>
      </c>
      <c r="C259" s="2" t="str">
        <v>Masano Bradley</v>
      </c>
      <c r="D259" s="2" t="str">
        <v>58920</v>
      </c>
      <c r="E259" s="2" t="str">
        <v>26-00950</v>
      </c>
      <c r="F259" s="2" t="str">
        <v>1</v>
      </c>
      <c r="G259" s="2" t="str">
        <v>01-00-404-314</v>
      </c>
      <c r="H259" s="5" t="str">
        <v>LEGAL -AUDITORS OPINION LETTER</v>
      </c>
      <c r="I259" s="44" t="n">
        <v>420</v>
      </c>
      <c r="J259" s="44" t="n">
        <v>0</v>
      </c>
      <c r="K259" s="7" t="n">
        <f>I259-J259</f>
        <v>420</v>
      </c>
      <c r="L259" s="31" t="str">
        <v>Monthly check register</v>
      </c>
      <c r="M259" s="2" t="str">
        <v>3</v>
      </c>
      <c r="N259" s="5" t="str">
        <v>April Check Register.pdf</v>
      </c>
      <c r="O259" s="5" t="str">
        <v>LEGAL FEES</v>
      </c>
      <c r="P259" s="2" t="str">
        <v>FIN-202604-04</v>
      </c>
    </row>
    <row r="260" ht="44" customHeight="1">
      <c r="A260" s="14" t="str">
        <v>Jan-Jul 2026</v>
      </c>
      <c r="B260" s="48" t="n">
        <v>46128</v>
      </c>
      <c r="C260" s="14" t="str">
        <v>Masano Bradley</v>
      </c>
      <c r="D260" s="14" t="str">
        <v>58920</v>
      </c>
      <c r="E260" s="14" t="str">
        <v>26-00951</v>
      </c>
      <c r="F260" s="14" t="str">
        <v>1</v>
      </c>
      <c r="G260" s="14" t="str">
        <v>01-00-404-314</v>
      </c>
      <c r="H260" s="20" t="str">
        <v>LEGAL-PROPERTY CONNECT CODE</v>
      </c>
      <c r="I260" s="49" t="n">
        <v>461.11</v>
      </c>
      <c r="J260" s="49" t="n">
        <v>0</v>
      </c>
      <c r="K260" s="22" t="n">
        <f>I260-J260</f>
        <v>461.11</v>
      </c>
      <c r="L260" s="50" t="str">
        <v>Monthly check register</v>
      </c>
      <c r="M260" s="14" t="str">
        <v>3</v>
      </c>
      <c r="N260" s="20" t="str">
        <v>April Check Register.pdf</v>
      </c>
      <c r="O260" s="20" t="str">
        <v>LEGAL FEES</v>
      </c>
      <c r="P260" s="14" t="str">
        <v>FIN-202604-04</v>
      </c>
    </row>
    <row r="261" ht="44" customHeight="1">
      <c r="A261" s="2" t="str">
        <v>Jan-Jul 2026</v>
      </c>
      <c r="B261" s="47" t="n">
        <v>46170</v>
      </c>
      <c r="C261" s="2" t="str">
        <v>Masano Bradley</v>
      </c>
      <c r="D261" s="2" t="str">
        <v>59143</v>
      </c>
      <c r="E261" s="2" t="str">
        <v>26-01300</v>
      </c>
      <c r="F261" s="2" t="str">
        <v>1</v>
      </c>
      <c r="G261" s="2" t="str">
        <v>01-00-404-314</v>
      </c>
      <c r="H261" s="5" t="str">
        <v>LEGAL - ARD WYOM - MALL REDEVE</v>
      </c>
      <c r="I261" s="44" t="n">
        <v>80</v>
      </c>
      <c r="J261" s="44" t="n">
        <v>0</v>
      </c>
      <c r="K261" s="7" t="n">
        <f>I261-J261</f>
        <v>80</v>
      </c>
      <c r="L261" s="31" t="str">
        <v>Monthly check register</v>
      </c>
      <c r="M261" s="2" t="str">
        <v>4</v>
      </c>
      <c r="N261" s="5" t="str">
        <v>May Check Register.pdf</v>
      </c>
      <c r="O261" s="5" t="str">
        <v>LEGAL FEES</v>
      </c>
      <c r="P261" s="2" t="str">
        <v>FIN-202605-06</v>
      </c>
    </row>
    <row r="262" ht="44" customHeight="1">
      <c r="A262" s="14" t="str">
        <v>Jan-Jul 2026</v>
      </c>
      <c r="B262" s="48" t="n">
        <v>46170</v>
      </c>
      <c r="C262" s="14" t="str">
        <v>Masano Bradley</v>
      </c>
      <c r="D262" s="14" t="str">
        <v>59143</v>
      </c>
      <c r="E262" s="14" t="str">
        <v>26-01301</v>
      </c>
      <c r="F262" s="14" t="str">
        <v>1</v>
      </c>
      <c r="G262" s="14" t="str">
        <v>01-00-404-314</v>
      </c>
      <c r="H262" s="20" t="str">
        <v>LEGAL - JADIC RTK REQUEST</v>
      </c>
      <c r="I262" s="49" t="n">
        <v>120</v>
      </c>
      <c r="J262" s="49" t="n">
        <v>0</v>
      </c>
      <c r="K262" s="22" t="n">
        <f>I262-J262</f>
        <v>120</v>
      </c>
      <c r="L262" s="50" t="str">
        <v>Monthly check register</v>
      </c>
      <c r="M262" s="14" t="str">
        <v>4</v>
      </c>
      <c r="N262" s="20" t="str">
        <v>May Check Register.pdf</v>
      </c>
      <c r="O262" s="20" t="str">
        <v>LEGAL FEES</v>
      </c>
      <c r="P262" s="14" t="str">
        <v>FIN-202605-06</v>
      </c>
    </row>
    <row r="263" ht="44" customHeight="1">
      <c r="A263" s="2" t="str">
        <v>Jan-Jul 2026</v>
      </c>
      <c r="B263" s="47" t="n">
        <v>46170</v>
      </c>
      <c r="C263" s="2" t="str">
        <v>Masano Bradley</v>
      </c>
      <c r="D263" s="2" t="str">
        <v>59143</v>
      </c>
      <c r="E263" s="2" t="str">
        <v>26-01302</v>
      </c>
      <c r="F263" s="2" t="str">
        <v>1</v>
      </c>
      <c r="G263" s="2" t="str">
        <v>01-00-404-314</v>
      </c>
      <c r="H263" s="5" t="str">
        <v>LEGAL-CROWNE PLAZA CODE VIOL</v>
      </c>
      <c r="I263" s="44" t="n">
        <v>1100</v>
      </c>
      <c r="J263" s="44" t="n">
        <v>0</v>
      </c>
      <c r="K263" s="7" t="n">
        <f>I263-J263</f>
        <v>1100</v>
      </c>
      <c r="L263" s="31" t="str">
        <v>Monthly check register</v>
      </c>
      <c r="M263" s="2" t="str">
        <v>4</v>
      </c>
      <c r="N263" s="5" t="str">
        <v>May Check Register.pdf</v>
      </c>
      <c r="O263" s="5" t="str">
        <v>LEGAL FEES</v>
      </c>
      <c r="P263" s="2" t="str">
        <v>FIN-202605-06</v>
      </c>
    </row>
    <row r="264" ht="44" customHeight="1">
      <c r="A264" s="14" t="str">
        <v>Jan-Jul 2026</v>
      </c>
      <c r="B264" s="48" t="n">
        <v>46170</v>
      </c>
      <c r="C264" s="14" t="str">
        <v>Masano Bradley</v>
      </c>
      <c r="D264" s="14" t="str">
        <v>59143</v>
      </c>
      <c r="E264" s="14" t="str">
        <v>26-01303</v>
      </c>
      <c r="F264" s="14" t="str">
        <v>1</v>
      </c>
      <c r="G264" s="14" t="str">
        <v>01-00-404-314</v>
      </c>
      <c r="H264" s="20" t="str">
        <v>LEGAL - MANAGER TRANSITION</v>
      </c>
      <c r="I264" s="49" t="n">
        <v>1680</v>
      </c>
      <c r="J264" s="49" t="n">
        <v>0</v>
      </c>
      <c r="K264" s="22" t="n">
        <f>I264-J264</f>
        <v>1680</v>
      </c>
      <c r="L264" s="50" t="str">
        <v>Monthly check register</v>
      </c>
      <c r="M264" s="14" t="str">
        <v>4</v>
      </c>
      <c r="N264" s="20" t="str">
        <v>May Check Register.pdf</v>
      </c>
      <c r="O264" s="20" t="str">
        <v>LEGAL FEES</v>
      </c>
      <c r="P264" s="14" t="str">
        <v>FIN-202605-06</v>
      </c>
    </row>
    <row r="265" ht="44" customHeight="1">
      <c r="A265" s="2" t="str">
        <v>Jan-Jul 2026</v>
      </c>
      <c r="B265" s="47" t="n">
        <v>46170</v>
      </c>
      <c r="C265" s="2" t="str">
        <v>Masano Bradley</v>
      </c>
      <c r="D265" s="2" t="str">
        <v>59143</v>
      </c>
      <c r="E265" s="2" t="str">
        <v>26-01304</v>
      </c>
      <c r="F265" s="2" t="str">
        <v>1</v>
      </c>
      <c r="G265" s="2" t="str">
        <v>01-00-404-314</v>
      </c>
      <c r="H265" s="5" t="str">
        <v>LEGAL - LANDSCAPE ZONING ORD</v>
      </c>
      <c r="I265" s="44" t="n">
        <v>1080</v>
      </c>
      <c r="J265" s="44" t="n">
        <v>0</v>
      </c>
      <c r="K265" s="7" t="n">
        <f>I265-J265</f>
        <v>1080</v>
      </c>
      <c r="L265" s="31" t="str">
        <v>Monthly check register</v>
      </c>
      <c r="M265" s="2" t="str">
        <v>4</v>
      </c>
      <c r="N265" s="5" t="str">
        <v>May Check Register.pdf</v>
      </c>
      <c r="O265" s="5" t="str">
        <v>LEGAL FEES</v>
      </c>
      <c r="P265" s="2" t="str">
        <v>FIN-202605-06</v>
      </c>
    </row>
    <row r="266" ht="44" customHeight="1">
      <c r="A266" s="14" t="str">
        <v>Jan-Jul 2026</v>
      </c>
      <c r="B266" s="48" t="n">
        <v>46170</v>
      </c>
      <c r="C266" s="14" t="str">
        <v>Masano Bradley</v>
      </c>
      <c r="D266" s="14" t="str">
        <v>59143</v>
      </c>
      <c r="E266" s="14" t="str">
        <v>26-01305</v>
      </c>
      <c r="F266" s="14" t="str">
        <v>1</v>
      </c>
      <c r="G266" s="14" t="str">
        <v>01-00-404-314</v>
      </c>
      <c r="H266" s="20" t="str">
        <v>LEGAL -MET II LAND DEVELOPMENT</v>
      </c>
      <c r="I266" s="49" t="n">
        <v>180</v>
      </c>
      <c r="J266" s="49" t="n">
        <v>0</v>
      </c>
      <c r="K266" s="22" t="n">
        <f>I266-J266</f>
        <v>180</v>
      </c>
      <c r="L266" s="50" t="str">
        <v>Monthly check register</v>
      </c>
      <c r="M266" s="14" t="str">
        <v>4</v>
      </c>
      <c r="N266" s="20" t="str">
        <v>May Check Register.pdf</v>
      </c>
      <c r="O266" s="20" t="str">
        <v>LEGAL FEES</v>
      </c>
      <c r="P266" s="14" t="str">
        <v>FIN-202605-06</v>
      </c>
    </row>
    <row r="267" ht="44" customHeight="1">
      <c r="A267" s="2" t="str">
        <v>Jan-Jul 2026</v>
      </c>
      <c r="B267" s="47" t="n">
        <v>46170</v>
      </c>
      <c r="C267" s="2" t="str">
        <v>Masano Bradley</v>
      </c>
      <c r="D267" s="2" t="str">
        <v>59143</v>
      </c>
      <c r="E267" s="2" t="str">
        <v>26-01306</v>
      </c>
      <c r="F267" s="2" t="str">
        <v>1</v>
      </c>
      <c r="G267" s="2" t="str">
        <v>01-00-404-314</v>
      </c>
      <c r="H267" s="5" t="str">
        <v>LEGAL- 915 PENN AVE LAND DEV</v>
      </c>
      <c r="I267" s="44" t="n">
        <v>180</v>
      </c>
      <c r="J267" s="44" t="n">
        <v>0</v>
      </c>
      <c r="K267" s="7" t="n">
        <f>I267-J267</f>
        <v>180</v>
      </c>
      <c r="L267" s="31" t="str">
        <v>Monthly check register</v>
      </c>
      <c r="M267" s="2" t="str">
        <v>4</v>
      </c>
      <c r="N267" s="5" t="str">
        <v>May Check Register.pdf</v>
      </c>
      <c r="O267" s="5" t="str">
        <v>LEGAL FEES</v>
      </c>
      <c r="P267" s="2" t="str">
        <v>FIN-202605-06</v>
      </c>
    </row>
    <row r="268" ht="44" customHeight="1">
      <c r="A268" s="14" t="str">
        <v>Jan-Jul 2026</v>
      </c>
      <c r="B268" s="48" t="n">
        <v>46170</v>
      </c>
      <c r="C268" s="14" t="str">
        <v>Masano Bradley</v>
      </c>
      <c r="D268" s="14" t="str">
        <v>59143</v>
      </c>
      <c r="E268" s="14" t="str">
        <v>26-01307</v>
      </c>
      <c r="F268" s="14" t="str">
        <v>1</v>
      </c>
      <c r="G268" s="14" t="str">
        <v>01-00-404-314</v>
      </c>
      <c r="H268" s="20" t="str">
        <v>LEGAL - GENERAL COUNCIL</v>
      </c>
      <c r="I268" s="49" t="n">
        <v>7020</v>
      </c>
      <c r="J268" s="49" t="n">
        <v>0</v>
      </c>
      <c r="K268" s="22" t="n">
        <f>I268-J268</f>
        <v>7020</v>
      </c>
      <c r="L268" s="50" t="str">
        <v>Monthly check register</v>
      </c>
      <c r="M268" s="14" t="str">
        <v>4</v>
      </c>
      <c r="N268" s="20" t="str">
        <v>May Check Register.pdf</v>
      </c>
      <c r="O268" s="20" t="str">
        <v>LEGAL FEES</v>
      </c>
      <c r="P268" s="14" t="str">
        <v>FIN-202605-06</v>
      </c>
    </row>
    <row r="269" ht="44" customHeight="1">
      <c r="A269" s="2" t="str">
        <v>Jan-Jul 2026</v>
      </c>
      <c r="B269" s="47" t="n">
        <v>46170</v>
      </c>
      <c r="C269" s="2" t="str">
        <v>Masano Bradley</v>
      </c>
      <c r="D269" s="2" t="str">
        <v>59143</v>
      </c>
      <c r="E269" s="2" t="str">
        <v>26-01308</v>
      </c>
      <c r="F269" s="2" t="str">
        <v>1</v>
      </c>
      <c r="G269" s="2" t="str">
        <v>01-00-404-314</v>
      </c>
      <c r="H269" s="5" t="str">
        <v>LEGAL-PROPERTY CONNECT CODE</v>
      </c>
      <c r="I269" s="44" t="n">
        <v>139.25</v>
      </c>
      <c r="J269" s="44" t="n">
        <v>0</v>
      </c>
      <c r="K269" s="7" t="n">
        <f>I269-J269</f>
        <v>139.25</v>
      </c>
      <c r="L269" s="31" t="str">
        <v>Monthly check register</v>
      </c>
      <c r="M269" s="2" t="str">
        <v>4</v>
      </c>
      <c r="N269" s="5" t="str">
        <v>May Check Register.pdf</v>
      </c>
      <c r="O269" s="5" t="str">
        <v>LEGAL FEES</v>
      </c>
      <c r="P269" s="2" t="str">
        <v>FIN-202605-06</v>
      </c>
    </row>
    <row r="270" ht="44" customHeight="1">
      <c r="A270" s="14" t="str">
        <v>Jan-Jul 2026</v>
      </c>
      <c r="B270" s="48" t="n">
        <v>46170</v>
      </c>
      <c r="C270" s="14" t="str">
        <v>Masano Bradley</v>
      </c>
      <c r="D270" s="14" t="str">
        <v>59143</v>
      </c>
      <c r="E270" s="14" t="str">
        <v>26-01309</v>
      </c>
      <c r="F270" s="14" t="str">
        <v>1</v>
      </c>
      <c r="G270" s="14" t="str">
        <v>01-00-404-314</v>
      </c>
      <c r="H270" s="20" t="str">
        <v>LEGAL-PROPERTY CONNECT CODE</v>
      </c>
      <c r="I270" s="49" t="n">
        <v>301.11</v>
      </c>
      <c r="J270" s="49" t="n">
        <v>0</v>
      </c>
      <c r="K270" s="22" t="n">
        <f>I270-J270</f>
        <v>301.11</v>
      </c>
      <c r="L270" s="50" t="str">
        <v>Monthly check register</v>
      </c>
      <c r="M270" s="14" t="str">
        <v>4</v>
      </c>
      <c r="N270" s="20" t="str">
        <v>May Check Register.pdf</v>
      </c>
      <c r="O270" s="20" t="str">
        <v>LEGAL FEES</v>
      </c>
      <c r="P270" s="14" t="str">
        <v>FIN-202605-06</v>
      </c>
    </row>
    <row r="271" ht="44" customHeight="1">
      <c r="A271" s="2" t="str">
        <v>Jan-Jul 2026</v>
      </c>
      <c r="B271" s="47" t="n">
        <v>46191</v>
      </c>
      <c r="C271" s="2" t="str">
        <v>Masano Bradley</v>
      </c>
      <c r="D271" s="2" t="str">
        <v>59283</v>
      </c>
      <c r="E271" s="2" t="str">
        <v>26-01510</v>
      </c>
      <c r="F271" s="2" t="str">
        <v>1</v>
      </c>
      <c r="G271" s="2" t="str">
        <v>01-00-404-314</v>
      </c>
      <c r="H271" s="5" t="str">
        <v>GENERAL COUNCIL</v>
      </c>
      <c r="I271" s="44" t="n">
        <v>7010</v>
      </c>
      <c r="J271" s="44" t="n">
        <v>0</v>
      </c>
      <c r="K271" s="7" t="n">
        <f>I271-J271</f>
        <v>7010</v>
      </c>
      <c r="L271" s="31" t="str">
        <v>Monthly check register</v>
      </c>
      <c r="M271" s="2" t="str">
        <v>3</v>
      </c>
      <c r="N271" s="5" t="str"/>
      <c r="O271" s="5" t="str">
        <v>LEGAL FEES</v>
      </c>
      <c r="P271" s="2" t="str">
        <v>FIN-202606-03</v>
      </c>
    </row>
    <row r="272" ht="44" customHeight="1">
      <c r="A272" s="14" t="str">
        <v>Jan-Jul 2026</v>
      </c>
      <c r="B272" s="48" t="n">
        <v>46191</v>
      </c>
      <c r="C272" s="14" t="str">
        <v>Masano Bradley</v>
      </c>
      <c r="D272" s="14" t="str">
        <v>59283</v>
      </c>
      <c r="E272" s="14" t="str">
        <v>26-01511</v>
      </c>
      <c r="F272" s="14" t="str">
        <v>1</v>
      </c>
      <c r="G272" s="14" t="str">
        <v>01-00-404-314</v>
      </c>
      <c r="H272" s="20" t="str">
        <v>LEGAL -ARD WYOM MALL REDEVELOP</v>
      </c>
      <c r="I272" s="49" t="n">
        <v>300</v>
      </c>
      <c r="J272" s="49" t="n">
        <v>0</v>
      </c>
      <c r="K272" s="22" t="n">
        <f>I272-J272</f>
        <v>300</v>
      </c>
      <c r="L272" s="50" t="str">
        <v>Monthly check register</v>
      </c>
      <c r="M272" s="14" t="str">
        <v>3</v>
      </c>
      <c r="N272" s="20" t="str"/>
      <c r="O272" s="20" t="str">
        <v>LEGAL FEES</v>
      </c>
      <c r="P272" s="14" t="str">
        <v>FIN-202606-03</v>
      </c>
    </row>
    <row r="273" ht="44" customHeight="1">
      <c r="A273" s="2" t="str">
        <v>Jan-Jul 2026</v>
      </c>
      <c r="B273" s="47" t="n">
        <v>46191</v>
      </c>
      <c r="C273" s="2" t="str">
        <v>Masano Bradley</v>
      </c>
      <c r="D273" s="2" t="str">
        <v>59283</v>
      </c>
      <c r="E273" s="2" t="str">
        <v>26-01512</v>
      </c>
      <c r="F273" s="2" t="str">
        <v>1</v>
      </c>
      <c r="G273" s="2" t="str">
        <v>01-00-404-314</v>
      </c>
      <c r="H273" s="5" t="str">
        <v>LEGAL - CROWNE PLAZA CODE VIOL</v>
      </c>
      <c r="I273" s="44" t="n">
        <v>1808</v>
      </c>
      <c r="J273" s="44" t="n">
        <v>0</v>
      </c>
      <c r="K273" s="7" t="n">
        <f>I273-J273</f>
        <v>1808</v>
      </c>
      <c r="L273" s="31" t="str">
        <v>Monthly check register</v>
      </c>
      <c r="M273" s="2" t="str">
        <v>3</v>
      </c>
      <c r="N273" s="5" t="str"/>
      <c r="O273" s="5" t="str">
        <v>LEGAL FEES</v>
      </c>
      <c r="P273" s="2" t="str">
        <v>FIN-202606-03</v>
      </c>
    </row>
    <row r="274" ht="44" customHeight="1">
      <c r="A274" s="14" t="str">
        <v>Jan-Jul 2026</v>
      </c>
      <c r="B274" s="48" t="n">
        <v>46191</v>
      </c>
      <c r="C274" s="14" t="str">
        <v>Masano Bradley</v>
      </c>
      <c r="D274" s="14" t="str">
        <v>59283</v>
      </c>
      <c r="E274" s="14" t="str">
        <v>26-01513</v>
      </c>
      <c r="F274" s="14" t="str">
        <v>1</v>
      </c>
      <c r="G274" s="14" t="str">
        <v>01-00-404-314</v>
      </c>
      <c r="H274" s="20" t="str">
        <v>LEGAL - MANAGER TRANSITION MAT</v>
      </c>
      <c r="I274" s="49" t="n">
        <v>40</v>
      </c>
      <c r="J274" s="49" t="n">
        <v>0</v>
      </c>
      <c r="K274" s="22" t="n">
        <f>I274-J274</f>
        <v>40</v>
      </c>
      <c r="L274" s="50" t="str">
        <v>Monthly check register</v>
      </c>
      <c r="M274" s="14" t="str">
        <v>3</v>
      </c>
      <c r="N274" s="20" t="str"/>
      <c r="O274" s="20" t="str">
        <v>LEGAL FEES</v>
      </c>
      <c r="P274" s="14" t="str">
        <v>FIN-202606-03</v>
      </c>
    </row>
    <row r="275" ht="44" customHeight="1">
      <c r="A275" s="2" t="str">
        <v>Jan-Jul 2026</v>
      </c>
      <c r="B275" s="47" t="n">
        <v>46191</v>
      </c>
      <c r="C275" s="2" t="str">
        <v>Masano Bradley</v>
      </c>
      <c r="D275" s="2" t="str">
        <v>59283</v>
      </c>
      <c r="E275" s="2" t="str">
        <v>26-01514</v>
      </c>
      <c r="F275" s="2" t="str">
        <v>1</v>
      </c>
      <c r="G275" s="2" t="str">
        <v>01-00-404-314</v>
      </c>
      <c r="H275" s="5" t="str">
        <v>LEGAL -SPRING TWP INTERCEPTOR</v>
      </c>
      <c r="I275" s="44" t="n">
        <v>260</v>
      </c>
      <c r="J275" s="44" t="n">
        <v>0</v>
      </c>
      <c r="K275" s="7" t="n">
        <f>I275-J275</f>
        <v>260</v>
      </c>
      <c r="L275" s="31" t="str">
        <v>Monthly check register</v>
      </c>
      <c r="M275" s="2" t="str">
        <v>3</v>
      </c>
      <c r="N275" s="5" t="str"/>
      <c r="O275" s="5" t="str">
        <v>LEGAL FEES</v>
      </c>
      <c r="P275" s="2" t="str">
        <v>FIN-202606-03</v>
      </c>
    </row>
    <row r="276" ht="44" customHeight="1">
      <c r="A276" s="14" t="str">
        <v>Jan-Jul 2026</v>
      </c>
      <c r="B276" s="48" t="n">
        <v>46191</v>
      </c>
      <c r="C276" s="14" t="str">
        <v>Masano Bradley</v>
      </c>
      <c r="D276" s="14" t="str">
        <v>59283</v>
      </c>
      <c r="E276" s="14" t="str">
        <v>26-01515</v>
      </c>
      <c r="F276" s="14" t="str">
        <v>1</v>
      </c>
      <c r="G276" s="14" t="str">
        <v>01-00-404-314</v>
      </c>
      <c r="H276" s="20" t="str">
        <v>LEGAL - WEST LAWN INTERCEPTOR</v>
      </c>
      <c r="I276" s="49" t="n">
        <v>680</v>
      </c>
      <c r="J276" s="49" t="n">
        <v>0</v>
      </c>
      <c r="K276" s="22" t="n">
        <f>I276-J276</f>
        <v>680</v>
      </c>
      <c r="L276" s="50" t="str">
        <v>Monthly check register</v>
      </c>
      <c r="M276" s="14" t="str">
        <v>3</v>
      </c>
      <c r="N276" s="20" t="str"/>
      <c r="O276" s="20" t="str">
        <v>LEGAL FEES</v>
      </c>
      <c r="P276" s="14" t="str">
        <v>FIN-202606-03</v>
      </c>
    </row>
    <row r="277" ht="44" customHeight="1">
      <c r="A277" s="2" t="str">
        <v>Jan-Jul 2026</v>
      </c>
      <c r="B277" s="47" t="n">
        <v>46191</v>
      </c>
      <c r="C277" s="2" t="str">
        <v>Masano Bradley</v>
      </c>
      <c r="D277" s="2" t="str">
        <v>59283</v>
      </c>
      <c r="E277" s="2" t="str">
        <v>26-01516</v>
      </c>
      <c r="F277" s="2" t="str">
        <v>1</v>
      </c>
      <c r="G277" s="2" t="str">
        <v>01-00-404-314</v>
      </c>
      <c r="H277" s="5" t="str">
        <v>LEGAL - LAND SCAPE AMENDMENTS</v>
      </c>
      <c r="I277" s="44" t="n">
        <v>1600</v>
      </c>
      <c r="J277" s="44" t="n">
        <v>0</v>
      </c>
      <c r="K277" s="7" t="n">
        <f>I277-J277</f>
        <v>1600</v>
      </c>
      <c r="L277" s="31" t="str">
        <v>Monthly check register</v>
      </c>
      <c r="M277" s="2" t="str">
        <v>3</v>
      </c>
      <c r="N277" s="5" t="str"/>
      <c r="O277" s="5" t="str">
        <v>LEGAL FEES</v>
      </c>
      <c r="P277" s="2" t="str">
        <v>FIN-202606-03</v>
      </c>
    </row>
    <row r="278" ht="44" customHeight="1">
      <c r="A278" s="14" t="str">
        <v>Jan-Jul 2026</v>
      </c>
      <c r="B278" s="48" t="n">
        <v>46191</v>
      </c>
      <c r="C278" s="14" t="str">
        <v>Masano Bradley</v>
      </c>
      <c r="D278" s="14" t="str">
        <v>59283</v>
      </c>
      <c r="E278" s="14" t="str">
        <v>26-01517</v>
      </c>
      <c r="F278" s="14" t="str">
        <v>1</v>
      </c>
      <c r="G278" s="14" t="str">
        <v>01-00-404-314</v>
      </c>
      <c r="H278" s="20" t="str">
        <v>LEGAL -MET II LAND DEVELOPMENT</v>
      </c>
      <c r="I278" s="49" t="n">
        <v>320</v>
      </c>
      <c r="J278" s="49" t="n">
        <v>0</v>
      </c>
      <c r="K278" s="22" t="n">
        <f>I278-J278</f>
        <v>320</v>
      </c>
      <c r="L278" s="50" t="str">
        <v>Monthly check register</v>
      </c>
      <c r="M278" s="14" t="str">
        <v>3</v>
      </c>
      <c r="N278" s="20" t="str"/>
      <c r="O278" s="20" t="str">
        <v>LEGAL FEES</v>
      </c>
      <c r="P278" s="14" t="str">
        <v>FIN-202606-03</v>
      </c>
    </row>
    <row r="279" ht="44" customHeight="1">
      <c r="A279" s="2" t="str">
        <v>Jan-Jul 2026</v>
      </c>
      <c r="B279" s="47" t="n">
        <v>46191</v>
      </c>
      <c r="C279" s="2" t="str">
        <v>Masano Bradley</v>
      </c>
      <c r="D279" s="2" t="str">
        <v>59283</v>
      </c>
      <c r="E279" s="2" t="str">
        <v>26-01518</v>
      </c>
      <c r="F279" s="2" t="str">
        <v>1</v>
      </c>
      <c r="G279" s="2" t="str">
        <v>01-00-404-314</v>
      </c>
      <c r="H279" s="5" t="str">
        <v>LEGAL - 915 PENN AVENUE</v>
      </c>
      <c r="I279" s="44" t="n">
        <v>80</v>
      </c>
      <c r="J279" s="44" t="n">
        <v>0</v>
      </c>
      <c r="K279" s="7" t="n">
        <f>I279-J279</f>
        <v>80</v>
      </c>
      <c r="L279" s="31" t="str">
        <v>Monthly check register</v>
      </c>
      <c r="M279" s="2" t="str">
        <v>3</v>
      </c>
      <c r="N279" s="5" t="str"/>
      <c r="O279" s="5" t="str">
        <v>LEGAL FEES</v>
      </c>
      <c r="P279" s="2" t="str">
        <v>FIN-202606-03</v>
      </c>
    </row>
    <row r="280" ht="44" customHeight="1">
      <c r="A280" s="14" t="str">
        <v>Jan-Jul 2026</v>
      </c>
      <c r="B280" s="48" t="n">
        <v>46191</v>
      </c>
      <c r="C280" s="14" t="str">
        <v>Masano Bradley</v>
      </c>
      <c r="D280" s="14" t="str">
        <v>59283</v>
      </c>
      <c r="E280" s="14" t="str">
        <v>26-01519</v>
      </c>
      <c r="F280" s="14" t="str">
        <v>1</v>
      </c>
      <c r="G280" s="14" t="str">
        <v>01-00-404-314</v>
      </c>
      <c r="H280" s="20" t="str">
        <v>LEGAL - STATE HILL APART LLC</v>
      </c>
      <c r="I280" s="49" t="n">
        <v>280</v>
      </c>
      <c r="J280" s="49" t="n">
        <v>0</v>
      </c>
      <c r="K280" s="22" t="n">
        <f>I280-J280</f>
        <v>280</v>
      </c>
      <c r="L280" s="50" t="str">
        <v>Monthly check register</v>
      </c>
      <c r="M280" s="14" t="str">
        <v>3</v>
      </c>
      <c r="N280" s="20" t="str"/>
      <c r="O280" s="20" t="str">
        <v>LEGAL FEES</v>
      </c>
      <c r="P280" s="14" t="str">
        <v>FIN-202606-03</v>
      </c>
    </row>
    <row r="281" ht="44" customHeight="1">
      <c r="A281" s="2" t="str">
        <v>Jan-Jul 2026</v>
      </c>
      <c r="B281" s="47" t="n">
        <v>46191</v>
      </c>
      <c r="C281" s="2" t="str">
        <v>Masano Bradley</v>
      </c>
      <c r="D281" s="2" t="str">
        <v>59283</v>
      </c>
      <c r="E281" s="2" t="str">
        <v>26-01520</v>
      </c>
      <c r="F281" s="2" t="str">
        <v>1</v>
      </c>
      <c r="G281" s="2" t="str">
        <v>01-00-404-314</v>
      </c>
      <c r="H281" s="5" t="str">
        <v>LEGAL- 915 PENN AVE CONDIT USE</v>
      </c>
      <c r="I281" s="44" t="n">
        <v>3200</v>
      </c>
      <c r="J281" s="44" t="n">
        <v>0</v>
      </c>
      <c r="K281" s="7" t="n">
        <f>I281-J281</f>
        <v>3200</v>
      </c>
      <c r="L281" s="31" t="str">
        <v>Monthly check register</v>
      </c>
      <c r="M281" s="2" t="str">
        <v>3</v>
      </c>
      <c r="N281" s="5" t="str"/>
      <c r="O281" s="5" t="str">
        <v>LEGAL FEES</v>
      </c>
      <c r="P281" s="2" t="str">
        <v>FIN-202606-03</v>
      </c>
    </row>
    <row r="282" ht="44" customHeight="1">
      <c r="A282" s="14" t="str">
        <v>Jan-Jul 2026</v>
      </c>
      <c r="B282" s="48" t="n">
        <v>46191</v>
      </c>
      <c r="C282" s="14" t="str">
        <v>Masano Bradley</v>
      </c>
      <c r="D282" s="14" t="str">
        <v>59283</v>
      </c>
      <c r="E282" s="14" t="str">
        <v>26-01521</v>
      </c>
      <c r="F282" s="14" t="str">
        <v>1</v>
      </c>
      <c r="G282" s="14" t="str">
        <v>01-00-404-314</v>
      </c>
      <c r="H282" s="20" t="str">
        <v>LEGAL - PROPERTY CONNECT</v>
      </c>
      <c r="I282" s="49" t="n">
        <v>180</v>
      </c>
      <c r="J282" s="49" t="n">
        <v>0</v>
      </c>
      <c r="K282" s="22" t="n">
        <f>I282-J282</f>
        <v>180</v>
      </c>
      <c r="L282" s="50" t="str">
        <v>Monthly check register</v>
      </c>
      <c r="M282" s="14" t="str">
        <v>3</v>
      </c>
      <c r="N282" s="20" t="str"/>
      <c r="O282" s="20" t="str">
        <v>LEGAL FEES</v>
      </c>
      <c r="P282" s="14" t="str">
        <v>FIN-202606-03</v>
      </c>
    </row>
    <row r="283" ht="44" customHeight="1">
      <c r="A283" s="2" t="str">
        <v>Jan-Jul 2026</v>
      </c>
      <c r="B283" s="47" t="n">
        <v>46191</v>
      </c>
      <c r="C283" s="2" t="str">
        <v>Masano Bradley</v>
      </c>
      <c r="D283" s="2" t="str">
        <v>59283</v>
      </c>
      <c r="E283" s="2" t="str">
        <v>26-01522</v>
      </c>
      <c r="F283" s="2" t="str">
        <v>1</v>
      </c>
      <c r="G283" s="2" t="str">
        <v>01-00-404-314</v>
      </c>
      <c r="H283" s="5" t="str">
        <v>LEGAL - ATONEMENT LUTHERAN CH</v>
      </c>
      <c r="I283" s="44" t="n">
        <v>880</v>
      </c>
      <c r="J283" s="44" t="n">
        <v>0</v>
      </c>
      <c r="K283" s="7" t="n">
        <f>I283-J283</f>
        <v>880</v>
      </c>
      <c r="L283" s="31" t="str">
        <v>Monthly check register</v>
      </c>
      <c r="M283" s="2" t="str">
        <v>3</v>
      </c>
      <c r="N283" s="5" t="str"/>
      <c r="O283" s="5" t="str">
        <v>LEGAL FEES</v>
      </c>
      <c r="P283" s="2" t="str">
        <v>FIN-202606-03</v>
      </c>
    </row>
    <row r="284" ht="44" customHeight="1">
      <c r="A284" s="14" t="str">
        <v>Jan-Jul 2026</v>
      </c>
      <c r="B284" s="48" t="n">
        <v>46219</v>
      </c>
      <c r="C284" s="14" t="str">
        <v>Masano Bradley</v>
      </c>
      <c r="D284" s="14" t="str">
        <v>59488</v>
      </c>
      <c r="E284" s="14" t="str">
        <v>26-01772</v>
      </c>
      <c r="F284" s="14" t="str">
        <v>1</v>
      </c>
      <c r="G284" s="14" t="str">
        <v>01-00-404-314</v>
      </c>
      <c r="H284" s="20" t="str">
        <v>LEGAL - GENERAL</v>
      </c>
      <c r="I284" s="49" t="n">
        <v>7571.74</v>
      </c>
      <c r="J284" s="49" t="n">
        <v>0</v>
      </c>
      <c r="K284" s="22" t="n">
        <f>I284-J284</f>
        <v>7571.74</v>
      </c>
      <c r="L284" s="50" t="str">
        <v>Monthly check register</v>
      </c>
      <c r="M284" s="14" t="str">
        <v>2</v>
      </c>
      <c r="N284" s="20" t="str"/>
      <c r="O284" s="20" t="str">
        <v>LEGAL FEES</v>
      </c>
      <c r="P284" s="14" t="str">
        <v>FIN-202607-03</v>
      </c>
    </row>
    <row r="285" ht="44" customHeight="1">
      <c r="A285" s="2" t="str">
        <v>Jan-Jul 2026</v>
      </c>
      <c r="B285" s="47" t="n">
        <v>46219</v>
      </c>
      <c r="C285" s="2" t="str">
        <v>Masano Bradley</v>
      </c>
      <c r="D285" s="2" t="str">
        <v>59488</v>
      </c>
      <c r="E285" s="2" t="str">
        <v>26-01773</v>
      </c>
      <c r="F285" s="2" t="str">
        <v>1</v>
      </c>
      <c r="G285" s="2" t="str">
        <v>01-00-404-314</v>
      </c>
      <c r="H285" s="5" t="str">
        <v>LEGAL - ARD WYOM MALL DEVELOP</v>
      </c>
      <c r="I285" s="44" t="n">
        <v>40</v>
      </c>
      <c r="J285" s="44" t="n">
        <v>0</v>
      </c>
      <c r="K285" s="7" t="n">
        <f>I285-J285</f>
        <v>40</v>
      </c>
      <c r="L285" s="31" t="str">
        <v>Monthly check register</v>
      </c>
      <c r="M285" s="2" t="str">
        <v>2</v>
      </c>
      <c r="N285" s="5" t="str"/>
      <c r="O285" s="5" t="str">
        <v>LEGAL FEES</v>
      </c>
      <c r="P285" s="2" t="str">
        <v>FIN-202607-03</v>
      </c>
    </row>
    <row r="286" ht="44" customHeight="1">
      <c r="A286" s="14" t="str">
        <v>Jan-Jul 2026</v>
      </c>
      <c r="B286" s="48" t="n">
        <v>46219</v>
      </c>
      <c r="C286" s="14" t="str">
        <v>Masano Bradley</v>
      </c>
      <c r="D286" s="14" t="str">
        <v>59488</v>
      </c>
      <c r="E286" s="14" t="str">
        <v>26-01774</v>
      </c>
      <c r="F286" s="14" t="str">
        <v>1</v>
      </c>
      <c r="G286" s="14" t="str">
        <v>01-00-404-314</v>
      </c>
      <c r="H286" s="20" t="str">
        <v>LEGAL - JADIC RTK REQUEST</v>
      </c>
      <c r="I286" s="49" t="n">
        <v>260</v>
      </c>
      <c r="J286" s="49" t="n">
        <v>0</v>
      </c>
      <c r="K286" s="22" t="n">
        <f>I286-J286</f>
        <v>260</v>
      </c>
      <c r="L286" s="50" t="str">
        <v>Monthly check register</v>
      </c>
      <c r="M286" s="14" t="str">
        <v>2</v>
      </c>
      <c r="N286" s="20" t="str"/>
      <c r="O286" s="20" t="str">
        <v>LEGAL FEES</v>
      </c>
      <c r="P286" s="14" t="str">
        <v>FIN-202607-03</v>
      </c>
    </row>
    <row r="287" ht="44" customHeight="1">
      <c r="A287" s="2" t="str">
        <v>Jan-Jul 2026</v>
      </c>
      <c r="B287" s="47" t="n">
        <v>46219</v>
      </c>
      <c r="C287" s="2" t="str">
        <v>Masano Bradley</v>
      </c>
      <c r="D287" s="2" t="str">
        <v>59488</v>
      </c>
      <c r="E287" s="2" t="str">
        <v>26-01775</v>
      </c>
      <c r="F287" s="2" t="str">
        <v>1</v>
      </c>
      <c r="G287" s="2" t="str">
        <v>01-00-404-314</v>
      </c>
      <c r="H287" s="5" t="str">
        <v>LEGAL - CROWNE PLAZA CODE VIOL</v>
      </c>
      <c r="I287" s="44" t="n">
        <v>3680</v>
      </c>
      <c r="J287" s="44" t="n">
        <v>0</v>
      </c>
      <c r="K287" s="7" t="n">
        <f>I287-J287</f>
        <v>3680</v>
      </c>
      <c r="L287" s="31" t="str">
        <v>Monthly check register</v>
      </c>
      <c r="M287" s="2" t="str">
        <v>2</v>
      </c>
      <c r="N287" s="5" t="str"/>
      <c r="O287" s="5" t="str">
        <v>LEGAL FEES</v>
      </c>
      <c r="P287" s="2" t="str">
        <v>FIN-202607-03</v>
      </c>
    </row>
    <row r="288" ht="44" customHeight="1">
      <c r="A288" s="14" t="str">
        <v>Jan-Jul 2026</v>
      </c>
      <c r="B288" s="48" t="n">
        <v>46219</v>
      </c>
      <c r="C288" s="14" t="str">
        <v>Masano Bradley</v>
      </c>
      <c r="D288" s="14" t="str">
        <v>59488</v>
      </c>
      <c r="E288" s="14" t="str">
        <v>26-01776</v>
      </c>
      <c r="F288" s="14" t="str">
        <v>1</v>
      </c>
      <c r="G288" s="14" t="str">
        <v>01-00-404-314</v>
      </c>
      <c r="H288" s="20" t="str">
        <v>LEGAL - SAUL SIBRI ZONING VIOL</v>
      </c>
      <c r="I288" s="49" t="n">
        <v>140</v>
      </c>
      <c r="J288" s="49" t="n">
        <v>0</v>
      </c>
      <c r="K288" s="22" t="n">
        <f>I288-J288</f>
        <v>140</v>
      </c>
      <c r="L288" s="50" t="str">
        <v>Monthly check register</v>
      </c>
      <c r="M288" s="14" t="str">
        <v>2</v>
      </c>
      <c r="N288" s="20" t="str"/>
      <c r="O288" s="20" t="str">
        <v>LEGAL FEES</v>
      </c>
      <c r="P288" s="14" t="str">
        <v>FIN-202607-03</v>
      </c>
    </row>
    <row r="289" ht="44" customHeight="1">
      <c r="A289" s="2" t="str">
        <v>Jan-Jul 2026</v>
      </c>
      <c r="B289" s="47" t="n">
        <v>46219</v>
      </c>
      <c r="C289" s="2" t="str">
        <v>Masano Bradley</v>
      </c>
      <c r="D289" s="2" t="str">
        <v>59488</v>
      </c>
      <c r="E289" s="2" t="str">
        <v>26-01777</v>
      </c>
      <c r="F289" s="2" t="str">
        <v>1</v>
      </c>
      <c r="G289" s="2" t="str">
        <v>01-00-404-314</v>
      </c>
      <c r="H289" s="5" t="str">
        <v>LEGAL-SPRING TWP INTERCEP PROJ</v>
      </c>
      <c r="I289" s="44" t="n">
        <v>2318</v>
      </c>
      <c r="J289" s="44" t="n">
        <v>0</v>
      </c>
      <c r="K289" s="7" t="n">
        <f>I289-J289</f>
        <v>2318</v>
      </c>
      <c r="L289" s="31" t="str">
        <v>Monthly check register</v>
      </c>
      <c r="M289" s="2" t="str">
        <v>2</v>
      </c>
      <c r="N289" s="5" t="str"/>
      <c r="O289" s="5" t="str">
        <v>LEGAL FEES</v>
      </c>
      <c r="P289" s="2" t="str">
        <v>FIN-202607-03</v>
      </c>
    </row>
    <row r="290" ht="44" customHeight="1">
      <c r="A290" s="14" t="str">
        <v>Jan-Jul 2026</v>
      </c>
      <c r="B290" s="48" t="n">
        <v>46219</v>
      </c>
      <c r="C290" s="14" t="str">
        <v>Masano Bradley</v>
      </c>
      <c r="D290" s="14" t="str">
        <v>59488</v>
      </c>
      <c r="E290" s="14" t="str">
        <v>26-01778</v>
      </c>
      <c r="F290" s="14" t="str">
        <v>1</v>
      </c>
      <c r="G290" s="14" t="str">
        <v>01-00-404-314</v>
      </c>
      <c r="H290" s="20" t="str">
        <v>LEGAL - WEST LAWN INTERCEPTOR</v>
      </c>
      <c r="I290" s="49" t="n">
        <v>1000</v>
      </c>
      <c r="J290" s="49" t="n">
        <v>0</v>
      </c>
      <c r="K290" s="22" t="n">
        <f>I290-J290</f>
        <v>1000</v>
      </c>
      <c r="L290" s="50" t="str">
        <v>Monthly check register</v>
      </c>
      <c r="M290" s="14" t="str">
        <v>2</v>
      </c>
      <c r="N290" s="20" t="str"/>
      <c r="O290" s="20" t="str">
        <v>LEGAL FEES</v>
      </c>
      <c r="P290" s="14" t="str">
        <v>FIN-202607-03</v>
      </c>
    </row>
    <row r="291" ht="44" customHeight="1">
      <c r="A291" s="2" t="str">
        <v>Jan-Jul 2026</v>
      </c>
      <c r="B291" s="47" t="n">
        <v>46219</v>
      </c>
      <c r="C291" s="2" t="str">
        <v>Masano Bradley</v>
      </c>
      <c r="D291" s="2" t="str">
        <v>59488</v>
      </c>
      <c r="E291" s="2" t="str">
        <v>26-01779</v>
      </c>
      <c r="F291" s="2" t="str">
        <v>1</v>
      </c>
      <c r="G291" s="2" t="str">
        <v>01-00-404-314</v>
      </c>
      <c r="H291" s="5" t="str">
        <v>LEGAL - LANDSCAPE ZONING ORD</v>
      </c>
      <c r="I291" s="44" t="n">
        <v>80</v>
      </c>
      <c r="J291" s="44" t="n">
        <v>0</v>
      </c>
      <c r="K291" s="7" t="n">
        <f>I291-J291</f>
        <v>80</v>
      </c>
      <c r="L291" s="31" t="str">
        <v>Monthly check register</v>
      </c>
      <c r="M291" s="2" t="str">
        <v>2</v>
      </c>
      <c r="N291" s="5" t="str"/>
      <c r="O291" s="5" t="str">
        <v>LEGAL FEES</v>
      </c>
      <c r="P291" s="2" t="str">
        <v>FIN-202607-03</v>
      </c>
    </row>
    <row r="292" ht="44" customHeight="1">
      <c r="A292" s="14" t="str">
        <v>Jan-Jul 2026</v>
      </c>
      <c r="B292" s="48" t="n">
        <v>46219</v>
      </c>
      <c r="C292" s="14" t="str">
        <v>Masano Bradley</v>
      </c>
      <c r="D292" s="14" t="str">
        <v>59488</v>
      </c>
      <c r="E292" s="14" t="str">
        <v>26-01780</v>
      </c>
      <c r="F292" s="14" t="str">
        <v>1</v>
      </c>
      <c r="G292" s="14" t="str">
        <v>01-00-404-314</v>
      </c>
      <c r="H292" s="20" t="str">
        <v>LEGAL - ATONEMENT LUTHERN CHUR</v>
      </c>
      <c r="I292" s="49" t="n">
        <v>160</v>
      </c>
      <c r="J292" s="49" t="n">
        <v>0</v>
      </c>
      <c r="K292" s="22" t="n">
        <f>I292-J292</f>
        <v>160</v>
      </c>
      <c r="L292" s="50" t="str">
        <v>Monthly check register</v>
      </c>
      <c r="M292" s="14" t="str">
        <v>2</v>
      </c>
      <c r="N292" s="20" t="str"/>
      <c r="O292" s="20" t="str">
        <v>LEGAL FEES</v>
      </c>
      <c r="P292" s="14" t="str">
        <v>FIN-202607-03</v>
      </c>
    </row>
    <row r="293" ht="44" customHeight="1">
      <c r="A293" s="2" t="str">
        <v>Jan-Jul 2026</v>
      </c>
      <c r="B293" s="47" t="n">
        <v>46219</v>
      </c>
      <c r="C293" s="2" t="str">
        <v>Masano Bradley</v>
      </c>
      <c r="D293" s="2" t="str">
        <v>59488</v>
      </c>
      <c r="E293" s="2" t="str">
        <v>26-01781</v>
      </c>
      <c r="F293" s="2" t="str">
        <v>1</v>
      </c>
      <c r="G293" s="2" t="str">
        <v>01-00-404-314</v>
      </c>
      <c r="H293" s="5" t="str">
        <v>LEGAL - HOLLENBAUGH TRASH CONT</v>
      </c>
      <c r="I293" s="44" t="n">
        <v>500</v>
      </c>
      <c r="J293" s="44" t="n">
        <v>0</v>
      </c>
      <c r="K293" s="7" t="n">
        <f>I293-J293</f>
        <v>500</v>
      </c>
      <c r="L293" s="31" t="str">
        <v>Monthly check register</v>
      </c>
      <c r="M293" s="2" t="str">
        <v>2</v>
      </c>
      <c r="N293" s="5" t="str"/>
      <c r="O293" s="5" t="str">
        <v>LEGAL FEES</v>
      </c>
      <c r="P293" s="2" t="str">
        <v>FIN-202607-03</v>
      </c>
    </row>
    <row r="294" ht="44" customHeight="1">
      <c r="A294" s="14" t="str">
        <v>Jan-Jul 2026</v>
      </c>
      <c r="B294" s="48" t="n">
        <v>46219</v>
      </c>
      <c r="C294" s="14" t="str">
        <v>Masano Bradley</v>
      </c>
      <c r="D294" s="14" t="str">
        <v>59488</v>
      </c>
      <c r="E294" s="14" t="str">
        <v>26-01782</v>
      </c>
      <c r="F294" s="14" t="str">
        <v>1</v>
      </c>
      <c r="G294" s="14" t="str">
        <v>01-00-404-314</v>
      </c>
      <c r="H294" s="20" t="str">
        <v>LEGAL - APARTMENTS ON STATE HI</v>
      </c>
      <c r="I294" s="49" t="n">
        <v>240</v>
      </c>
      <c r="J294" s="49" t="n">
        <v>0</v>
      </c>
      <c r="K294" s="22" t="n">
        <f>I294-J294</f>
        <v>240</v>
      </c>
      <c r="L294" s="50" t="str">
        <v>Monthly check register</v>
      </c>
      <c r="M294" s="14" t="str">
        <v>2</v>
      </c>
      <c r="N294" s="20" t="str"/>
      <c r="O294" s="20" t="str">
        <v>LEGAL FEES</v>
      </c>
      <c r="P294" s="14" t="str">
        <v>FIN-202607-03</v>
      </c>
    </row>
    <row r="295" ht="44" customHeight="1">
      <c r="A295" s="2" t="str">
        <v>Jan-Jul 2026</v>
      </c>
      <c r="B295" s="47" t="n">
        <v>46219</v>
      </c>
      <c r="C295" s="2" t="str">
        <v>Masano Bradley</v>
      </c>
      <c r="D295" s="2" t="str">
        <v>59488</v>
      </c>
      <c r="E295" s="2" t="str">
        <v>26-01783</v>
      </c>
      <c r="F295" s="2" t="str">
        <v>1</v>
      </c>
      <c r="G295" s="2" t="str">
        <v>01-00-404-314</v>
      </c>
      <c r="H295" s="5" t="str">
        <v>LEGAL - JUSTIM MOYER BANKRUPTC</v>
      </c>
      <c r="I295" s="44" t="n">
        <v>380</v>
      </c>
      <c r="J295" s="44" t="n">
        <v>0</v>
      </c>
      <c r="K295" s="7" t="n">
        <f>I295-J295</f>
        <v>380</v>
      </c>
      <c r="L295" s="31" t="str">
        <v>Monthly check register</v>
      </c>
      <c r="M295" s="2" t="str">
        <v>2</v>
      </c>
      <c r="N295" s="5" t="str"/>
      <c r="O295" s="5" t="str">
        <v>LEGAL FEES</v>
      </c>
      <c r="P295" s="2" t="str">
        <v>FIN-202607-03</v>
      </c>
    </row>
    <row r="296" ht="44" customHeight="1">
      <c r="A296" s="14" t="str">
        <v>Jan-Jul 2026</v>
      </c>
      <c r="B296" s="48" t="n">
        <v>46219</v>
      </c>
      <c r="C296" s="14" t="str">
        <v>Masano Bradley</v>
      </c>
      <c r="D296" s="14" t="str">
        <v>59488</v>
      </c>
      <c r="E296" s="14" t="str">
        <v>26-01784</v>
      </c>
      <c r="F296" s="14" t="str">
        <v>1</v>
      </c>
      <c r="G296" s="14" t="str">
        <v>01-00-404-314</v>
      </c>
      <c r="H296" s="20" t="str">
        <v>LEGAL -1615 MEADOWLARK RDVIOL</v>
      </c>
      <c r="I296" s="49" t="n">
        <v>300</v>
      </c>
      <c r="J296" s="49" t="n">
        <v>0</v>
      </c>
      <c r="K296" s="22" t="n">
        <f>I296-J296</f>
        <v>300</v>
      </c>
      <c r="L296" s="50" t="str">
        <v>Monthly check register</v>
      </c>
      <c r="M296" s="14" t="str">
        <v>2</v>
      </c>
      <c r="N296" s="20" t="str"/>
      <c r="O296" s="20" t="str">
        <v>LEGAL FEES</v>
      </c>
      <c r="P296" s="14" t="str">
        <v>FIN-202607-03</v>
      </c>
    </row>
    <row r="297" ht="44" customHeight="1">
      <c r="A297" s="2" t="str">
        <v>Jan-Jul 2026</v>
      </c>
      <c r="B297" s="47" t="n">
        <v>46219</v>
      </c>
      <c r="C297" s="2" t="str">
        <v>Masano Bradley</v>
      </c>
      <c r="D297" s="2" t="str">
        <v>59488</v>
      </c>
      <c r="E297" s="2" t="str">
        <v>26-01785</v>
      </c>
      <c r="F297" s="2" t="str">
        <v>1</v>
      </c>
      <c r="G297" s="2" t="str">
        <v>01-00-404-314</v>
      </c>
      <c r="H297" s="5" t="str">
        <v>LEGAL - R M PALMER PUMP STAT</v>
      </c>
      <c r="I297" s="44" t="n">
        <v>40</v>
      </c>
      <c r="J297" s="44" t="n">
        <v>0</v>
      </c>
      <c r="K297" s="7" t="n">
        <f>I297-J297</f>
        <v>40</v>
      </c>
      <c r="L297" s="31" t="str">
        <v>Monthly check register</v>
      </c>
      <c r="M297" s="2" t="str">
        <v>2</v>
      </c>
      <c r="N297" s="5" t="str"/>
      <c r="O297" s="5" t="str">
        <v>LEGAL FEES</v>
      </c>
      <c r="P297" s="2" t="str">
        <v>FIN-202607-03</v>
      </c>
    </row>
    <row r="298" ht="44" customHeight="1">
      <c r="A298" s="14" t="str">
        <v>Aug 2026</v>
      </c>
      <c r="B298" s="48" t="n">
        <v>46254</v>
      </c>
      <c r="C298" s="14" t="str">
        <v>Masano Bradley</v>
      </c>
      <c r="D298" s="14" t="str">
        <v>59755</v>
      </c>
      <c r="E298" s="14" t="str">
        <v>26-02188</v>
      </c>
      <c r="F298" s="14" t="str"/>
      <c r="G298" s="14" t="str">
        <v>01-00-404-314</v>
      </c>
      <c r="H298" s="20" t="str">
        <v>1 LEGAL - GENERAL COUNCIL</v>
      </c>
      <c r="I298" s="49" t="n">
        <v>7000</v>
      </c>
      <c r="J298" s="49" t="n">
        <v>0</v>
      </c>
      <c r="K298" s="22" t="n">
        <f>I298-J298</f>
        <v>7000</v>
      </c>
      <c r="L298" s="50" t="str">
        <v>Monthly check register</v>
      </c>
      <c r="M298" s="14" t="str">
        <v>2</v>
      </c>
      <c r="N298" s="20" t="str"/>
      <c r="O298" s="20" t="str">
        <v>LEGAL FEES</v>
      </c>
      <c r="P298" s="14" t="str">
        <v>AUG</v>
      </c>
    </row>
    <row r="299" ht="44" customHeight="1">
      <c r="A299" s="2" t="str">
        <v>Aug 2026</v>
      </c>
      <c r="B299" s="47" t="n">
        <v>46254</v>
      </c>
      <c r="C299" s="2" t="str">
        <v>Masano Bradley</v>
      </c>
      <c r="D299" s="2" t="str">
        <v>59755</v>
      </c>
      <c r="E299" s="2" t="str">
        <v>26-02189</v>
      </c>
      <c r="F299" s="2" t="str"/>
      <c r="G299" s="2" t="str">
        <v>01-00-404-314</v>
      </c>
      <c r="H299" s="5" t="str">
        <v>1 LEGAL - ARD WYOM - MALL REDEVE</v>
      </c>
      <c r="I299" s="44" t="n">
        <v>40</v>
      </c>
      <c r="J299" s="44" t="n">
        <v>0</v>
      </c>
      <c r="K299" s="7" t="n">
        <f>I299-J299</f>
        <v>40</v>
      </c>
      <c r="L299" s="31" t="str">
        <v>Monthly check register</v>
      </c>
      <c r="M299" s="2" t="str">
        <v>2</v>
      </c>
      <c r="N299" s="5" t="str"/>
      <c r="O299" s="5" t="str">
        <v>LEGAL FEES</v>
      </c>
      <c r="P299" s="2" t="str">
        <v>AUG</v>
      </c>
    </row>
    <row r="300" ht="44" customHeight="1">
      <c r="A300" s="14" t="str">
        <v>Aug 2026</v>
      </c>
      <c r="B300" s="48" t="n">
        <v>46254</v>
      </c>
      <c r="C300" s="14" t="str">
        <v>Masano Bradley</v>
      </c>
      <c r="D300" s="14" t="str">
        <v>59755</v>
      </c>
      <c r="E300" s="14" t="str">
        <v>26-02190</v>
      </c>
      <c r="F300" s="14" t="str"/>
      <c r="G300" s="14" t="str">
        <v>01-00-404-314</v>
      </c>
      <c r="H300" s="20" t="str">
        <v>1 LEGAL - JADIC RTK REQUEST</v>
      </c>
      <c r="I300" s="49" t="n">
        <v>280</v>
      </c>
      <c r="J300" s="49" t="n">
        <v>0</v>
      </c>
      <c r="K300" s="22" t="n">
        <f>I300-J300</f>
        <v>280</v>
      </c>
      <c r="L300" s="50" t="str">
        <v>Monthly check register</v>
      </c>
      <c r="M300" s="14" t="str">
        <v>2</v>
      </c>
      <c r="N300" s="20" t="str"/>
      <c r="O300" s="20" t="str">
        <v>LEGAL FEES</v>
      </c>
      <c r="P300" s="14" t="str">
        <v>AUG</v>
      </c>
    </row>
    <row r="301" ht="44" customHeight="1">
      <c r="A301" s="2" t="str">
        <v>Aug 2026</v>
      </c>
      <c r="B301" s="47" t="n">
        <v>46254</v>
      </c>
      <c r="C301" s="2" t="str">
        <v>Masano Bradley</v>
      </c>
      <c r="D301" s="2" t="str">
        <v>59755</v>
      </c>
      <c r="E301" s="2" t="str">
        <v>26-02191</v>
      </c>
      <c r="F301" s="2" t="str"/>
      <c r="G301" s="2" t="str">
        <v>01-00-404-314</v>
      </c>
      <c r="H301" s="5" t="str">
        <v>1 LEGAL - 915 PENN AVE LAND DEV</v>
      </c>
      <c r="I301" s="44" t="n">
        <v>600</v>
      </c>
      <c r="J301" s="44" t="n">
        <v>0</v>
      </c>
      <c r="K301" s="7" t="n">
        <f>I301-J301</f>
        <v>600</v>
      </c>
      <c r="L301" s="31" t="str">
        <v>Monthly check register</v>
      </c>
      <c r="M301" s="2" t="str">
        <v>2</v>
      </c>
      <c r="N301" s="5" t="str"/>
      <c r="O301" s="5" t="str">
        <v>LEGAL FEES</v>
      </c>
      <c r="P301" s="2" t="str">
        <v>AUG</v>
      </c>
    </row>
    <row r="302" ht="44" customHeight="1">
      <c r="A302" s="14" t="str">
        <v>Aug 2026</v>
      </c>
      <c r="B302" s="48" t="n">
        <v>46254</v>
      </c>
      <c r="C302" s="14" t="str">
        <v>Masano Bradley</v>
      </c>
      <c r="D302" s="14" t="str">
        <v>59755</v>
      </c>
      <c r="E302" s="14" t="str">
        <v>26-02192</v>
      </c>
      <c r="F302" s="14" t="str"/>
      <c r="G302" s="14" t="str">
        <v>01-00-404-314</v>
      </c>
      <c r="H302" s="20" t="str">
        <v>1 LEGAL - CROWNE PLAZA CODE VIOL</v>
      </c>
      <c r="I302" s="49" t="n">
        <v>1300</v>
      </c>
      <c r="J302" s="49" t="n">
        <v>0</v>
      </c>
      <c r="K302" s="22" t="n">
        <f>I302-J302</f>
        <v>1300</v>
      </c>
      <c r="L302" s="50" t="str">
        <v>Monthly check register</v>
      </c>
      <c r="M302" s="14" t="str">
        <v>2</v>
      </c>
      <c r="N302" s="20" t="str"/>
      <c r="O302" s="20" t="str">
        <v>LEGAL FEES</v>
      </c>
      <c r="P302" s="14" t="str">
        <v>AUG</v>
      </c>
    </row>
    <row r="303" ht="44" customHeight="1">
      <c r="A303" s="2" t="str">
        <v>Aug 2026</v>
      </c>
      <c r="B303" s="47" t="n">
        <v>46254</v>
      </c>
      <c r="C303" s="2" t="str">
        <v>Masano Bradley</v>
      </c>
      <c r="D303" s="2" t="str">
        <v>59755</v>
      </c>
      <c r="E303" s="2" t="str">
        <v>26-02193</v>
      </c>
      <c r="F303" s="2" t="str"/>
      <c r="G303" s="2" t="str">
        <v>01-00-404-314</v>
      </c>
      <c r="H303" s="5" t="str">
        <v>1 LEGAL - SAUL SIBRI ZONING VIOL</v>
      </c>
      <c r="I303" s="44" t="n">
        <v>580</v>
      </c>
      <c r="J303" s="44" t="n">
        <v>0</v>
      </c>
      <c r="K303" s="7" t="n">
        <f>I303-J303</f>
        <v>580</v>
      </c>
      <c r="L303" s="31" t="str">
        <v>Monthly check register</v>
      </c>
      <c r="M303" s="2" t="str">
        <v>2</v>
      </c>
      <c r="N303" s="5" t="str"/>
      <c r="O303" s="5" t="str">
        <v>LEGAL FEES</v>
      </c>
      <c r="P303" s="2" t="str">
        <v>AUG</v>
      </c>
    </row>
    <row r="304" ht="44" customHeight="1">
      <c r="A304" s="14" t="str">
        <v>Aug 2026</v>
      </c>
      <c r="B304" s="48" t="n">
        <v>46254</v>
      </c>
      <c r="C304" s="14" t="str">
        <v>Masano Bradley</v>
      </c>
      <c r="D304" s="14" t="str">
        <v>59755</v>
      </c>
      <c r="E304" s="14" t="str">
        <v>26-02194</v>
      </c>
      <c r="F304" s="14" t="str"/>
      <c r="G304" s="14" t="str">
        <v>01-00-404-314</v>
      </c>
      <c r="H304" s="20" t="str">
        <v>1 LEGAL-SPRING TWP INTERCEP PROJ</v>
      </c>
      <c r="I304" s="49" t="n">
        <v>812</v>
      </c>
      <c r="J304" s="49" t="n">
        <v>0</v>
      </c>
      <c r="K304" s="22" t="n">
        <f>I304-J304</f>
        <v>812</v>
      </c>
      <c r="L304" s="50" t="str">
        <v>Monthly check register</v>
      </c>
      <c r="M304" s="14" t="str">
        <v>2</v>
      </c>
      <c r="N304" s="20" t="str"/>
      <c r="O304" s="20" t="str">
        <v>LEGAL FEES</v>
      </c>
      <c r="P304" s="14" t="str">
        <v>AUG</v>
      </c>
    </row>
    <row r="305" ht="44" customHeight="1">
      <c r="A305" s="2" t="str">
        <v>Aug 2026</v>
      </c>
      <c r="B305" s="47" t="n">
        <v>46254</v>
      </c>
      <c r="C305" s="2" t="str">
        <v>Masano Bradley</v>
      </c>
      <c r="D305" s="2" t="str">
        <v>59755</v>
      </c>
      <c r="E305" s="2" t="str">
        <v>26-02195</v>
      </c>
      <c r="F305" s="2" t="str"/>
      <c r="G305" s="2" t="str">
        <v>01-00-404-314</v>
      </c>
      <c r="H305" s="5" t="str">
        <v>1 LEGAL - WEST LAWN INTERCEPTOR</v>
      </c>
      <c r="I305" s="44" t="n">
        <v>40</v>
      </c>
      <c r="J305" s="44" t="n">
        <v>0</v>
      </c>
      <c r="K305" s="7" t="n">
        <f>I305-J305</f>
        <v>40</v>
      </c>
      <c r="L305" s="31" t="str">
        <v>Monthly check register</v>
      </c>
      <c r="M305" s="2" t="str">
        <v>2</v>
      </c>
      <c r="N305" s="5" t="str"/>
      <c r="O305" s="5" t="str">
        <v>LEGAL FEES</v>
      </c>
      <c r="P305" s="2" t="str">
        <v>AUG</v>
      </c>
    </row>
    <row r="306" ht="44" customHeight="1">
      <c r="A306" s="14" t="str">
        <v>Aug 2026</v>
      </c>
      <c r="B306" s="48" t="n">
        <v>46254</v>
      </c>
      <c r="C306" s="14" t="str">
        <v>Masano Bradley</v>
      </c>
      <c r="D306" s="14" t="str">
        <v>59755</v>
      </c>
      <c r="E306" s="14" t="str">
        <v>26-02196</v>
      </c>
      <c r="F306" s="14" t="str"/>
      <c r="G306" s="14" t="str">
        <v>01-00-404-314</v>
      </c>
      <c r="H306" s="20" t="str">
        <v>1 LEGAL - MET II LAND DEVEOPMENT</v>
      </c>
      <c r="I306" s="49" t="n">
        <v>80</v>
      </c>
      <c r="J306" s="49" t="n">
        <v>0</v>
      </c>
      <c r="K306" s="22" t="n">
        <f>I306-J306</f>
        <v>80</v>
      </c>
      <c r="L306" s="50" t="str">
        <v>Monthly check register</v>
      </c>
      <c r="M306" s="14" t="str">
        <v>2</v>
      </c>
      <c r="N306" s="20" t="str"/>
      <c r="O306" s="20" t="str">
        <v>LEGAL FEES</v>
      </c>
      <c r="P306" s="14" t="str">
        <v>AUG</v>
      </c>
    </row>
    <row r="307" ht="44" customHeight="1">
      <c r="A307" s="2" t="str">
        <v>Aug 2026</v>
      </c>
      <c r="B307" s="47" t="n">
        <v>46254</v>
      </c>
      <c r="C307" s="2" t="str">
        <v>Masano Bradley</v>
      </c>
      <c r="D307" s="2" t="str">
        <v>59755</v>
      </c>
      <c r="E307" s="2" t="str">
        <v>26-02197</v>
      </c>
      <c r="F307" s="2" t="str"/>
      <c r="G307" s="2" t="str">
        <v>01-00-404-314</v>
      </c>
      <c r="H307" s="5" t="str">
        <v>1 LEGAL - 915 PENN AVE LAND DEV</v>
      </c>
      <c r="I307" s="44" t="n">
        <v>360</v>
      </c>
      <c r="J307" s="44" t="n">
        <v>0</v>
      </c>
      <c r="K307" s="7" t="n">
        <f>I307-J307</f>
        <v>360</v>
      </c>
      <c r="L307" s="31" t="str">
        <v>Monthly check register</v>
      </c>
      <c r="M307" s="2" t="str">
        <v>2</v>
      </c>
      <c r="N307" s="5" t="str"/>
      <c r="O307" s="5" t="str">
        <v>LEGAL FEES</v>
      </c>
      <c r="P307" s="2" t="str">
        <v>AUG</v>
      </c>
    </row>
    <row r="308" ht="44" customHeight="1">
      <c r="A308" s="14" t="str">
        <v>Aug 2026</v>
      </c>
      <c r="B308" s="48" t="n">
        <v>46254</v>
      </c>
      <c r="C308" s="14" t="str">
        <v>Masano Bradley</v>
      </c>
      <c r="D308" s="14" t="str">
        <v>59755</v>
      </c>
      <c r="E308" s="14" t="str">
        <v>26-02198</v>
      </c>
      <c r="F308" s="14" t="str"/>
      <c r="G308" s="14" t="str">
        <v>01-00-404-314</v>
      </c>
      <c r="H308" s="20" t="str">
        <v>1 LEGAL - ATONEMENT CHURCH</v>
      </c>
      <c r="I308" s="49" t="n">
        <v>280</v>
      </c>
      <c r="J308" s="49" t="n">
        <v>0</v>
      </c>
      <c r="K308" s="22" t="n">
        <f>I308-J308</f>
        <v>280</v>
      </c>
      <c r="L308" s="50" t="str">
        <v>Monthly check register</v>
      </c>
      <c r="M308" s="14" t="str">
        <v>2</v>
      </c>
      <c r="N308" s="20" t="str"/>
      <c r="O308" s="20" t="str">
        <v>LEGAL FEES</v>
      </c>
      <c r="P308" s="14" t="str">
        <v>AUG</v>
      </c>
    </row>
    <row r="309" ht="44" customHeight="1">
      <c r="A309" s="2" t="str">
        <v>Aug 2026</v>
      </c>
      <c r="B309" s="47" t="n">
        <v>46254</v>
      </c>
      <c r="C309" s="2" t="str">
        <v>Masano Bradley</v>
      </c>
      <c r="D309" s="2" t="str">
        <v>59755</v>
      </c>
      <c r="E309" s="2" t="str">
        <v>26-02199</v>
      </c>
      <c r="F309" s="2" t="str"/>
      <c r="G309" s="2" t="str">
        <v>01-00-404-314</v>
      </c>
      <c r="H309" s="5" t="str">
        <v>1 LEGAL - R M PALMER PUMP STAT</v>
      </c>
      <c r="I309" s="44" t="n">
        <v>80</v>
      </c>
      <c r="J309" s="44" t="n">
        <v>0</v>
      </c>
      <c r="K309" s="7" t="n">
        <f>I309-J309</f>
        <v>80</v>
      </c>
      <c r="L309" s="31" t="str">
        <v>Monthly check register</v>
      </c>
      <c r="M309" s="2" t="str">
        <v>2</v>
      </c>
      <c r="N309" s="5" t="str"/>
      <c r="O309" s="5" t="str">
        <v>LEGAL FEES</v>
      </c>
      <c r="P309" s="2" t="str">
        <v>AUG</v>
      </c>
    </row>
    <row r="310" ht="44" customHeight="1">
      <c r="A310" s="14" t="str">
        <v>Aug 2026</v>
      </c>
      <c r="B310" s="48" t="n">
        <v>46254</v>
      </c>
      <c r="C310" s="14" t="str">
        <v>Masano Bradley</v>
      </c>
      <c r="D310" s="14" t="str">
        <v>59755</v>
      </c>
      <c r="E310" s="14" t="str">
        <v>26-02200</v>
      </c>
      <c r="F310" s="14" t="str"/>
      <c r="G310" s="14" t="str">
        <v>01-00-404-314</v>
      </c>
      <c r="H310" s="20" t="str">
        <v>1 LEGAL - BOETTNER BANKRUPTCY</v>
      </c>
      <c r="I310" s="49" t="n">
        <v>540</v>
      </c>
      <c r="J310" s="49" t="n">
        <v>0</v>
      </c>
      <c r="K310" s="22" t="n">
        <f>I310-J310</f>
        <v>540</v>
      </c>
      <c r="L310" s="50" t="str">
        <v>Monthly check register</v>
      </c>
      <c r="M310" s="14" t="str">
        <v>2</v>
      </c>
      <c r="N310" s="20" t="str"/>
      <c r="O310" s="20" t="str">
        <v>LEGAL FEES</v>
      </c>
      <c r="P310" s="14" t="str">
        <v>AUG</v>
      </c>
    </row>
    <row r="311" ht="44" customHeight="1">
      <c r="A311" s="2" t="str">
        <v>Aug 2026</v>
      </c>
      <c r="B311" s="47" t="n">
        <v>46254</v>
      </c>
      <c r="C311" s="2" t="str">
        <v>Masano Bradley</v>
      </c>
      <c r="D311" s="2" t="str">
        <v>59755</v>
      </c>
      <c r="E311" s="2" t="str">
        <v>26-02201</v>
      </c>
      <c r="F311" s="2" t="str"/>
      <c r="G311" s="2" t="str">
        <v>01-00-404-314</v>
      </c>
      <c r="H311" s="5" t="str">
        <v>1 LEGAL - MOYER BANKRUPTCY</v>
      </c>
      <c r="I311" s="44" t="n">
        <v>280</v>
      </c>
      <c r="J311" s="44" t="n">
        <v>0</v>
      </c>
      <c r="K311" s="7" t="n">
        <f>I311-J311</f>
        <v>280</v>
      </c>
      <c r="L311" s="31" t="str">
        <v>Monthly check register</v>
      </c>
      <c r="M311" s="2" t="str">
        <v>2</v>
      </c>
      <c r="N311" s="5" t="str"/>
      <c r="O311" s="5" t="str">
        <v>LEGAL FEES</v>
      </c>
      <c r="P311" s="2" t="str">
        <v>AUG</v>
      </c>
    </row>
    <row r="312" ht="44" customHeight="1">
      <c r="A312" s="14" t="str">
        <v>Aug 2026</v>
      </c>
      <c r="B312" s="48" t="n">
        <v>46254</v>
      </c>
      <c r="C312" s="14" t="str">
        <v>Masano Bradley</v>
      </c>
      <c r="D312" s="14" t="str">
        <v>59755</v>
      </c>
      <c r="E312" s="14" t="str">
        <v>26-02202</v>
      </c>
      <c r="F312" s="14" t="str"/>
      <c r="G312" s="14" t="str">
        <v>01-00-404-314</v>
      </c>
      <c r="H312" s="20" t="str">
        <v>1 LEGAL -LEFFLER ENERGY CONTRACT</v>
      </c>
      <c r="I312" s="49" t="n">
        <v>400</v>
      </c>
      <c r="J312" s="49" t="n">
        <v>0</v>
      </c>
      <c r="K312" s="22" t="n">
        <f>I312-J312</f>
        <v>400</v>
      </c>
      <c r="L312" s="50" t="str">
        <v>Monthly check register</v>
      </c>
      <c r="M312" s="14" t="str">
        <v>2</v>
      </c>
      <c r="N312" s="20" t="str"/>
      <c r="O312" s="20" t="str">
        <v>LEGAL FEES</v>
      </c>
      <c r="P312" s="14" t="str">
        <v>AUG</v>
      </c>
    </row>
    <row r="313" ht="44" customHeight="1">
      <c r="A313" s="2" t="str">
        <v>Jan-Jul 2026</v>
      </c>
      <c r="B313" s="47" t="n">
        <v>46149</v>
      </c>
      <c r="C313" s="2" t="str">
        <v>Eric Needle</v>
      </c>
      <c r="D313" s="2" t="str">
        <v>59001</v>
      </c>
      <c r="E313" s="2" t="str">
        <v>26-01141</v>
      </c>
      <c r="F313" s="2" t="str">
        <v>1</v>
      </c>
      <c r="G313" s="2" t="str">
        <v>01-00-411-312</v>
      </c>
      <c r="H313" s="5" t="str">
        <v>FIRE CHIEF CONSULTANT</v>
      </c>
      <c r="I313" s="44" t="n">
        <v>4200</v>
      </c>
      <c r="J313" s="44" t="n">
        <v>0</v>
      </c>
      <c r="K313" s="7" t="n">
        <f>I313-J313</f>
        <v>4200</v>
      </c>
      <c r="L313" s="31" t="str">
        <v>Monthly check register</v>
      </c>
      <c r="M313" s="2" t="str">
        <v>1</v>
      </c>
      <c r="N313" s="5" t="str">
        <v>May Check Register.pdf</v>
      </c>
      <c r="O313" s="5" t="str">
        <v>FIRE DEPT MANAGEMENT SERVICES</v>
      </c>
      <c r="P313" s="2" t="str">
        <v>FIN-202605-06</v>
      </c>
    </row>
    <row r="314" ht="44" customHeight="1">
      <c r="A314" s="14" t="str">
        <v>Jan-Jul 2026</v>
      </c>
      <c r="B314" s="48" t="n">
        <v>46170</v>
      </c>
      <c r="C314" s="14" t="str">
        <v>Eric Needle</v>
      </c>
      <c r="D314" s="14" t="str">
        <v>59153</v>
      </c>
      <c r="E314" s="14" t="str">
        <v>26-01310</v>
      </c>
      <c r="F314" s="14" t="str">
        <v>1</v>
      </c>
      <c r="G314" s="14" t="str">
        <v>01-00-411-312</v>
      </c>
      <c r="H314" s="20" t="str">
        <v>FIRE CHIEF CONSULTANT</v>
      </c>
      <c r="I314" s="49" t="n">
        <v>6650</v>
      </c>
      <c r="J314" s="49" t="n">
        <v>0</v>
      </c>
      <c r="K314" s="22" t="n">
        <f>I314-J314</f>
        <v>6650</v>
      </c>
      <c r="L314" s="50" t="str">
        <v>Monthly check register</v>
      </c>
      <c r="M314" s="14" t="str">
        <v>4</v>
      </c>
      <c r="N314" s="20" t="str">
        <v>May Check Register.pdf</v>
      </c>
      <c r="O314" s="20" t="str">
        <v>FIRE DEPT MANAGEMENT SERVICES</v>
      </c>
      <c r="P314" s="14" t="str">
        <v>FIN-202605-06</v>
      </c>
    </row>
    <row r="315" ht="44" customHeight="1">
      <c r="A315" s="2" t="str">
        <v>Jan-Jul 2026</v>
      </c>
      <c r="B315" s="47" t="n">
        <v>46191</v>
      </c>
      <c r="C315" s="2" t="str">
        <v>Eric Needle</v>
      </c>
      <c r="D315" s="2" t="str">
        <v>59284</v>
      </c>
      <c r="E315" s="2" t="str">
        <v>26-01528</v>
      </c>
      <c r="F315" s="2" t="str">
        <v>1</v>
      </c>
      <c r="G315" s="2" t="str">
        <v>01-00-411-312</v>
      </c>
      <c r="H315" s="5" t="str">
        <v>FIRE CHIEF CONSULTANT</v>
      </c>
      <c r="I315" s="44" t="n">
        <v>6580</v>
      </c>
      <c r="J315" s="44" t="n">
        <v>0</v>
      </c>
      <c r="K315" s="7" t="n">
        <f>I315-J315</f>
        <v>6580</v>
      </c>
      <c r="L315" s="31" t="str">
        <v>Monthly check register</v>
      </c>
      <c r="M315" s="2" t="str">
        <v>3</v>
      </c>
      <c r="N315" s="5" t="str"/>
      <c r="O315" s="5" t="str">
        <v>FIRE DEPT MANAGEMENT SERVICES</v>
      </c>
      <c r="P315" s="2" t="str">
        <v>FIN-202606-03</v>
      </c>
    </row>
    <row r="316" ht="44" customHeight="1">
      <c r="A316" s="14" t="str">
        <v>Jan-Jul 2026</v>
      </c>
      <c r="B316" s="48" t="n">
        <v>46198</v>
      </c>
      <c r="C316" s="14" t="str">
        <v>Eric Needle</v>
      </c>
      <c r="D316" s="14" t="str">
        <v>59295</v>
      </c>
      <c r="E316" s="14" t="str">
        <v>26-01585</v>
      </c>
      <c r="F316" s="14" t="str">
        <v>1</v>
      </c>
      <c r="G316" s="14" t="str">
        <v>01-00-411-312</v>
      </c>
      <c r="H316" s="20" t="str">
        <v>FIRE CHIEF CONSULTANT</v>
      </c>
      <c r="I316" s="49" t="n">
        <v>6580</v>
      </c>
      <c r="J316" s="49" t="n">
        <v>0</v>
      </c>
      <c r="K316" s="22" t="n">
        <f>I316-J316</f>
        <v>6580</v>
      </c>
      <c r="L316" s="50" t="str">
        <v>Monthly check register</v>
      </c>
      <c r="M316" s="14" t="str">
        <v>3</v>
      </c>
      <c r="N316" s="20" t="str"/>
      <c r="O316" s="20" t="str">
        <v>FIRE DEPT MANAGEMENT SERVICES</v>
      </c>
      <c r="P316" s="14" t="str">
        <v>FIN-202606-03</v>
      </c>
    </row>
    <row r="317" ht="44" customHeight="1">
      <c r="A317" s="2" t="str">
        <v>Jan-Jul 2026</v>
      </c>
      <c r="B317" s="47" t="n">
        <v>46212</v>
      </c>
      <c r="C317" s="2" t="str">
        <v>Eric Needle</v>
      </c>
      <c r="D317" s="2" t="str">
        <v>59438</v>
      </c>
      <c r="E317" s="2" t="str">
        <v>26-01719</v>
      </c>
      <c r="F317" s="2" t="str">
        <v>1</v>
      </c>
      <c r="G317" s="2" t="str">
        <v>01-00-411-312</v>
      </c>
      <c r="H317" s="5" t="str">
        <v>FIRE CHIEF CONSULTANT</v>
      </c>
      <c r="I317" s="44" t="n">
        <v>3080</v>
      </c>
      <c r="J317" s="44" t="n">
        <v>0</v>
      </c>
      <c r="K317" s="7" t="n">
        <f>I317-J317</f>
        <v>3080</v>
      </c>
      <c r="L317" s="31" t="str">
        <v>Monthly check register</v>
      </c>
      <c r="M317" s="2" t="str">
        <v>1</v>
      </c>
      <c r="N317" s="5" t="str"/>
      <c r="O317" s="5" t="str">
        <v>FIRE DEPT MANAGEMENT SERVICES</v>
      </c>
      <c r="P317" s="2" t="str">
        <v>FIN-202607-03</v>
      </c>
    </row>
    <row r="318" ht="44" customHeight="1">
      <c r="A318" s="14" t="str">
        <v>Jan-Jul 2026</v>
      </c>
      <c r="B318" s="48" t="n">
        <v>46226</v>
      </c>
      <c r="C318" s="14" t="str">
        <v>Eric Needle</v>
      </c>
      <c r="D318" s="14" t="str">
        <v>59546</v>
      </c>
      <c r="E318" s="14" t="str">
        <v>26-01896</v>
      </c>
      <c r="F318" s="14" t="str">
        <v>1</v>
      </c>
      <c r="G318" s="14" t="str">
        <v>01-00-411-312</v>
      </c>
      <c r="H318" s="20" t="str">
        <v>FIRE CHIEF CONSULTANT</v>
      </c>
      <c r="I318" s="49" t="n">
        <v>5040</v>
      </c>
      <c r="J318" s="49" t="n">
        <v>0</v>
      </c>
      <c r="K318" s="22" t="n">
        <f>I318-J318</f>
        <v>5040</v>
      </c>
      <c r="L318" s="50" t="str">
        <v>Monthly check register</v>
      </c>
      <c r="M318" s="14" t="str">
        <v>3</v>
      </c>
      <c r="N318" s="20" t="str"/>
      <c r="O318" s="20" t="str">
        <v>FIRE DEPT MANAGEMENT SERVICES</v>
      </c>
      <c r="P318" s="14" t="str">
        <v>FIN-202607-03</v>
      </c>
    </row>
    <row r="319" ht="44" customHeight="1">
      <c r="A319" s="2" t="str">
        <v>Aug 2026</v>
      </c>
      <c r="B319" s="47" t="n">
        <v>46240</v>
      </c>
      <c r="C319" s="2" t="str">
        <v>Eric Needle</v>
      </c>
      <c r="D319" s="2" t="str">
        <v>59644</v>
      </c>
      <c r="E319" s="2" t="str">
        <v>26-02068</v>
      </c>
      <c r="F319" s="2" t="str"/>
      <c r="G319" s="2" t="str">
        <v>01-00-411-312</v>
      </c>
      <c r="H319" s="5" t="str">
        <v>1 FIRE CHIEF CONSULTANT</v>
      </c>
      <c r="I319" s="44" t="n">
        <v>5040</v>
      </c>
      <c r="J319" s="44" t="n">
        <v>0</v>
      </c>
      <c r="K319" s="7" t="n">
        <f>I319-J319</f>
        <v>5040</v>
      </c>
      <c r="L319" s="31" t="str">
        <v>Monthly check register</v>
      </c>
      <c r="M319" s="2" t="str">
        <v>1</v>
      </c>
      <c r="N319" s="5" t="str"/>
      <c r="O319" s="5" t="str">
        <v>FIRE DEPT MANAGEMENT SERVICES</v>
      </c>
      <c r="P319" s="2" t="str">
        <v>AUG</v>
      </c>
    </row>
    <row r="320" ht="44" customHeight="1">
      <c r="A320" s="14" t="str">
        <v>Jan-Jul 2026</v>
      </c>
      <c r="B320" s="48" t="n">
        <v>46037</v>
      </c>
      <c r="C320" s="14" t="str">
        <v>Saxton &amp; Stump</v>
      </c>
      <c r="D320" s="14" t="str">
        <v>58360</v>
      </c>
      <c r="E320" s="14" t="str">
        <v>26-00094</v>
      </c>
      <c r="F320" s="14" t="str">
        <v>1</v>
      </c>
      <c r="G320" s="14" t="str">
        <v>01-00-463-000</v>
      </c>
      <c r="H320" s="20" t="str">
        <v>LOBBYING SERVICE - DEC 2025</v>
      </c>
      <c r="I320" s="49" t="n">
        <v>4000</v>
      </c>
      <c r="J320" s="49" t="n">
        <v>0</v>
      </c>
      <c r="K320" s="22" t="n">
        <f>I320-J320</f>
        <v>4000</v>
      </c>
      <c r="L320" s="50" t="str">
        <v>Monthly check register</v>
      </c>
      <c r="M320" s="14" t="str">
        <v>6, 17, 28, 39</v>
      </c>
      <c r="N320" s="20" t="str"/>
      <c r="O320" s="20" t="str">
        <v>ECONOMIC DEVELOPMENT</v>
      </c>
      <c r="P320" s="14" t="str">
        <v>FIN-202601-05</v>
      </c>
    </row>
    <row r="321" ht="44" customHeight="1">
      <c r="A321" s="2" t="str">
        <v>Jan-Jul 2026</v>
      </c>
      <c r="B321" s="47" t="n">
        <v>46065</v>
      </c>
      <c r="C321" s="2" t="str">
        <v>Saxton &amp; Stump</v>
      </c>
      <c r="D321" s="2" t="str">
        <v>58543</v>
      </c>
      <c r="E321" s="2" t="str">
        <v>26-00339</v>
      </c>
      <c r="F321" s="2" t="str">
        <v>1</v>
      </c>
      <c r="G321" s="2" t="str">
        <v>01-00-463-000</v>
      </c>
      <c r="H321" s="5" t="str">
        <v>LOBBYING SERVICE - JAN 2026</v>
      </c>
      <c r="I321" s="44" t="n">
        <v>4150</v>
      </c>
      <c r="J321" s="44" t="n">
        <v>0</v>
      </c>
      <c r="K321" s="7" t="n">
        <f>I321-J321</f>
        <v>4150</v>
      </c>
      <c r="L321" s="31" t="str">
        <v>Monthly check register</v>
      </c>
      <c r="M321" s="2" t="str">
        <v>2</v>
      </c>
      <c r="N321" s="5" t="str">
        <v>202602-BOW_Finances/RTK Jadic 4. Check Register Feb 2026.pdf</v>
      </c>
      <c r="O321" s="5" t="str">
        <v>ECONOMIC DEVELOPMENT</v>
      </c>
      <c r="P321" s="2" t="str">
        <v>FIN-202602-07</v>
      </c>
    </row>
    <row r="322" ht="44" customHeight="1">
      <c r="A322" s="14" t="str">
        <v>Jan-Jul 2026</v>
      </c>
      <c r="B322" s="48" t="n">
        <v>46093</v>
      </c>
      <c r="C322" s="14" t="str">
        <v>Saxton &amp; Stump</v>
      </c>
      <c r="D322" s="14" t="str">
        <v>58698</v>
      </c>
      <c r="E322" s="14" t="str">
        <v>26-00661</v>
      </c>
      <c r="F322" s="14" t="str">
        <v>1</v>
      </c>
      <c r="G322" s="14" t="str">
        <v>01-00-463-000</v>
      </c>
      <c r="H322" s="20" t="str">
        <v>LOBBYING SERVICE - FEB 2026</v>
      </c>
      <c r="I322" s="49" t="n">
        <v>4000</v>
      </c>
      <c r="J322" s="49" t="n">
        <v>0</v>
      </c>
      <c r="K322" s="22" t="n">
        <f>I322-J322</f>
        <v>4000</v>
      </c>
      <c r="L322" s="50" t="str">
        <v>Monthly check register</v>
      </c>
      <c r="M322" s="14" t="str">
        <v>2</v>
      </c>
      <c r="N322" s="20" t="str">
        <v>March Check Register.pdf</v>
      </c>
      <c r="O322" s="20" t="str">
        <v>ECONOMIC DEVELOPMENT</v>
      </c>
      <c r="P322" s="14" t="str">
        <v>FIN-202603-06</v>
      </c>
    </row>
    <row r="323" ht="44" customHeight="1">
      <c r="A323" s="2" t="str">
        <v>Jan-Jul 2026</v>
      </c>
      <c r="B323" s="47" t="n">
        <v>46121</v>
      </c>
      <c r="C323" s="2" t="str">
        <v>Saxton &amp; Stump</v>
      </c>
      <c r="D323" s="2" t="str">
        <v>58881</v>
      </c>
      <c r="E323" s="2" t="str">
        <v>26-00887</v>
      </c>
      <c r="F323" s="2" t="str">
        <v>1</v>
      </c>
      <c r="G323" s="2" t="str">
        <v>01-00-463-000</v>
      </c>
      <c r="H323" s="5" t="str">
        <v>LOBBYING SERVICE - MAR 2026</v>
      </c>
      <c r="I323" s="44" t="n">
        <v>4000</v>
      </c>
      <c r="J323" s="44" t="n">
        <v>0</v>
      </c>
      <c r="K323" s="7" t="n">
        <f>I323-J323</f>
        <v>4000</v>
      </c>
      <c r="L323" s="31" t="str">
        <v>Monthly check register</v>
      </c>
      <c r="M323" s="2" t="str">
        <v>2</v>
      </c>
      <c r="N323" s="5" t="str">
        <v>April Check Register.pdf</v>
      </c>
      <c r="O323" s="5" t="str">
        <v>ECONOMIC DEVELOPMENT</v>
      </c>
      <c r="P323" s="2" t="str">
        <v>FIN-202604-04</v>
      </c>
    </row>
    <row r="324" ht="44" customHeight="1">
      <c r="A324" s="14" t="str">
        <v>Jan-Jul 2026</v>
      </c>
      <c r="B324" s="48" t="n">
        <v>46198</v>
      </c>
      <c r="C324" s="14" t="str">
        <v>Saxton &amp; Stump</v>
      </c>
      <c r="D324" s="14" t="str">
        <v>59380</v>
      </c>
      <c r="E324" s="14" t="str">
        <v>26-01605</v>
      </c>
      <c r="F324" s="14" t="str">
        <v>1</v>
      </c>
      <c r="G324" s="14" t="str">
        <v>01-00-463-000</v>
      </c>
      <c r="H324" s="20" t="str">
        <v>LOBBYING SERVICE - APR 2026</v>
      </c>
      <c r="I324" s="49" t="n">
        <v>4150</v>
      </c>
      <c r="J324" s="49" t="n">
        <v>0</v>
      </c>
      <c r="K324" s="22" t="n">
        <f>I324-J324</f>
        <v>4150</v>
      </c>
      <c r="L324" s="50" t="str">
        <v>Monthly check register</v>
      </c>
      <c r="M324" s="14" t="str">
        <v>4</v>
      </c>
      <c r="N324" s="20" t="str"/>
      <c r="O324" s="20" t="str">
        <v>ECONOMIC DEVELOPMENT</v>
      </c>
      <c r="P324" s="14" t="str">
        <v>FIN-202606-03</v>
      </c>
    </row>
    <row r="325" ht="44" customHeight="1">
      <c r="A325" s="2" t="str">
        <v>Jan-Jul 2026</v>
      </c>
      <c r="B325" s="47" t="n">
        <v>46198</v>
      </c>
      <c r="C325" s="2" t="str">
        <v>Saxton &amp; Stump</v>
      </c>
      <c r="D325" s="2" t="str">
        <v>59380</v>
      </c>
      <c r="E325" s="2" t="str">
        <v>26-01606</v>
      </c>
      <c r="F325" s="2" t="str">
        <v>1</v>
      </c>
      <c r="G325" s="2" t="str">
        <v>01-00-463-000</v>
      </c>
      <c r="H325" s="5" t="str">
        <v>LOBBYING SERVICE - MAY 2026</v>
      </c>
      <c r="I325" s="44" t="n">
        <v>4000</v>
      </c>
      <c r="J325" s="44" t="n">
        <v>0</v>
      </c>
      <c r="K325" s="7" t="n">
        <f>I325-J325</f>
        <v>4000</v>
      </c>
      <c r="L325" s="31" t="str">
        <v>Monthly check register</v>
      </c>
      <c r="M325" s="2" t="str">
        <v>4</v>
      </c>
      <c r="N325" s="5" t="str"/>
      <c r="O325" s="5" t="str">
        <v>ECONOMIC DEVELOPMENT</v>
      </c>
      <c r="P325" s="2" t="str">
        <v>FIN-202606-03</v>
      </c>
    </row>
    <row r="326" ht="44" customHeight="1">
      <c r="A326" s="14" t="str">
        <v>Jan-Jul 2026</v>
      </c>
      <c r="B326" s="48" t="n">
        <v>46219</v>
      </c>
      <c r="C326" s="14" t="str">
        <v>Saxton &amp; Stump</v>
      </c>
      <c r="D326" s="14" t="str">
        <v>59530</v>
      </c>
      <c r="E326" s="14" t="str">
        <v>26-01816</v>
      </c>
      <c r="F326" s="14" t="str">
        <v>1</v>
      </c>
      <c r="G326" s="14" t="str">
        <v>01-00-463-000</v>
      </c>
      <c r="H326" s="20" t="str">
        <v>LOBBYING SERVICE - JUNE 2026</v>
      </c>
      <c r="I326" s="49" t="n">
        <v>4000</v>
      </c>
      <c r="J326" s="49" t="n">
        <v>0</v>
      </c>
      <c r="K326" s="22" t="n">
        <f>I326-J326</f>
        <v>4000</v>
      </c>
      <c r="L326" s="50" t="str">
        <v>Monthly check register</v>
      </c>
      <c r="M326" s="14" t="str">
        <v>3</v>
      </c>
      <c r="N326" s="20" t="str"/>
      <c r="O326" s="20" t="str">
        <v>ECONOMIC DEVELOPMENT</v>
      </c>
      <c r="P326" s="14" t="str">
        <v>FIN-202607-03</v>
      </c>
    </row>
    <row r="327" ht="44" customHeight="1">
      <c r="A327" s="2" t="str">
        <v>Aug 2026</v>
      </c>
      <c r="B327" s="47" t="n">
        <v>46247</v>
      </c>
      <c r="C327" s="2" t="str">
        <v>Saxton &amp; Stump</v>
      </c>
      <c r="D327" s="2" t="str">
        <v>59740</v>
      </c>
      <c r="E327" s="2" t="str">
        <v>26-02110</v>
      </c>
      <c r="F327" s="2" t="str"/>
      <c r="G327" s="2" t="str">
        <v>01-00-463-000</v>
      </c>
      <c r="H327" s="5" t="str">
        <v>1 LOBBYING SERVICE - JUL 2026</v>
      </c>
      <c r="I327" s="44" t="n">
        <v>4150</v>
      </c>
      <c r="J327" s="44" t="n">
        <v>0</v>
      </c>
      <c r="K327" s="7" t="n">
        <f>I327-J327</f>
        <v>4150</v>
      </c>
      <c r="L327" s="31" t="str">
        <v>Monthly check register</v>
      </c>
      <c r="M327" s="2" t="str">
        <v>2</v>
      </c>
      <c r="N327" s="5" t="str"/>
      <c r="O327" s="5" t="str">
        <v>ECONOMIC DEVELOPMENT</v>
      </c>
      <c r="P327" s="2" t="str">
        <v>AUG</v>
      </c>
    </row>
    <row r="328" ht="44" customHeight="1">
      <c r="A328" s="14" t="str">
        <v>Sep 2026</v>
      </c>
      <c r="B328" s="48" t="n">
        <v>46275</v>
      </c>
      <c r="C328" s="14" t="str">
        <v>Saxton &amp; Stump</v>
      </c>
      <c r="D328" s="14" t="str">
        <v>59899</v>
      </c>
      <c r="E328" s="14" t="str">
        <v>26-02383</v>
      </c>
      <c r="F328" s="14" t="str"/>
      <c r="G328" s="14" t="str">
        <v>01-00-463-000</v>
      </c>
      <c r="H328" s="20" t="str">
        <v>SAXTON &amp; STUMP LLC Check 59899 09/10/26 General Fund 01-00-463-000 Economic Development LOBBYING SERVICE - AUG 2026 26-02383 $ 4,000.00</v>
      </c>
      <c r="I328" s="49"/>
      <c r="J328" s="49"/>
      <c r="K328" s="49" t="n">
        <v>4000</v>
      </c>
      <c r="L328" s="50" t="str">
        <v>October 13 packet</v>
      </c>
      <c r="M328" s="14" t="str">
        <v>71</v>
      </c>
      <c r="N328" s="20" t="str"/>
      <c r="O328" s="20" t="str">
        <v>See source line</v>
      </c>
      <c r="P328" s="14" t="str">
        <v>SEP</v>
      </c>
    </row>
    <row r="329" ht="44" customHeight="1">
      <c r="A329" s="2" t="str">
        <v>Jan-Jul 2026</v>
      </c>
      <c r="B329" s="47" t="n">
        <v>46044</v>
      </c>
      <c r="C329" s="2" t="str">
        <v>ECON Partners</v>
      </c>
      <c r="D329" s="2" t="str">
        <v>58370</v>
      </c>
      <c r="E329" s="2" t="str">
        <v>26-00171</v>
      </c>
      <c r="F329" s="2" t="str">
        <v>1</v>
      </c>
      <c r="G329" s="2" t="str">
        <v>01-00-463-000</v>
      </c>
      <c r="H329" s="5" t="str">
        <v>FUNDING &amp; APPL SVC - DEC 2025</v>
      </c>
      <c r="I329" s="44" t="n">
        <v>3500</v>
      </c>
      <c r="J329" s="44" t="n">
        <v>0</v>
      </c>
      <c r="K329" s="7" t="n">
        <f>I329-J329</f>
        <v>3500</v>
      </c>
      <c r="L329" s="31" t="str">
        <v>Monthly check register</v>
      </c>
      <c r="M329" s="2" t="str">
        <v>6, 17, 28, 39</v>
      </c>
      <c r="N329" s="5" t="str"/>
      <c r="O329" s="5" t="str">
        <v>ECONOMIC DEVELOPMENT</v>
      </c>
      <c r="P329" s="2" t="str">
        <v>FIN-202601-05</v>
      </c>
    </row>
    <row r="330" ht="44" customHeight="1">
      <c r="A330" s="14" t="str">
        <v>Jan-Jul 2026</v>
      </c>
      <c r="B330" s="48" t="n">
        <v>46065</v>
      </c>
      <c r="C330" s="14" t="str">
        <v>ECON Partners</v>
      </c>
      <c r="D330" s="14" t="str">
        <v>58500</v>
      </c>
      <c r="E330" s="14" t="str">
        <v>26-00326</v>
      </c>
      <c r="F330" s="14" t="str">
        <v>1</v>
      </c>
      <c r="G330" s="14" t="str">
        <v>01-00-463-000</v>
      </c>
      <c r="H330" s="20" t="str">
        <v>FUNDING &amp; APPL SVC - JAN 2026</v>
      </c>
      <c r="I330" s="49" t="n">
        <v>3500</v>
      </c>
      <c r="J330" s="49" t="n">
        <v>0</v>
      </c>
      <c r="K330" s="22" t="n">
        <f>I330-J330</f>
        <v>3500</v>
      </c>
      <c r="L330" s="50" t="str">
        <v>Monthly check register</v>
      </c>
      <c r="M330" s="14" t="str">
        <v>1</v>
      </c>
      <c r="N330" s="20" t="str">
        <v>202602-BOW_Finances/RTK Jadic 4. Check Register Feb 2026.pdf</v>
      </c>
      <c r="O330" s="20" t="str">
        <v>ECONOMIC DEVELOPMENT</v>
      </c>
      <c r="P330" s="14" t="str">
        <v>FIN-202602-07</v>
      </c>
    </row>
    <row r="331" ht="44" customHeight="1">
      <c r="A331" s="2" t="str">
        <v>Jan-Jul 2026</v>
      </c>
      <c r="B331" s="47" t="n">
        <v>46093</v>
      </c>
      <c r="C331" s="2" t="str">
        <v>ECON Partners</v>
      </c>
      <c r="D331" s="2" t="str">
        <v>58709</v>
      </c>
      <c r="E331" s="2" t="str">
        <v>26-00659</v>
      </c>
      <c r="F331" s="2" t="str">
        <v>1</v>
      </c>
      <c r="G331" s="2" t="str">
        <v>01-00-463-000</v>
      </c>
      <c r="H331" s="5" t="str">
        <v>FUNDING &amp; APPL SVC - FEB 2026</v>
      </c>
      <c r="I331" s="44" t="n">
        <v>3500</v>
      </c>
      <c r="J331" s="44" t="n">
        <v>0</v>
      </c>
      <c r="K331" s="7" t="n">
        <f>I331-J331</f>
        <v>3500</v>
      </c>
      <c r="L331" s="31" t="str">
        <v>Monthly check register</v>
      </c>
      <c r="M331" s="2" t="str">
        <v>2</v>
      </c>
      <c r="N331" s="5" t="str">
        <v>March Check Register.pdf</v>
      </c>
      <c r="O331" s="5" t="str">
        <v>ECONOMIC DEVELOPMENT</v>
      </c>
      <c r="P331" s="2" t="str">
        <v>FIN-202603-06</v>
      </c>
    </row>
    <row r="332" ht="44" customHeight="1">
      <c r="A332" s="14" t="str">
        <v>Jan-Jul 2026</v>
      </c>
      <c r="B332" s="48" t="n">
        <v>46135</v>
      </c>
      <c r="C332" s="14" t="str">
        <v>ECON Partners</v>
      </c>
      <c r="D332" s="14" t="str">
        <v>58938</v>
      </c>
      <c r="E332" s="14" t="str">
        <v>26-01015</v>
      </c>
      <c r="F332" s="14" t="str">
        <v>1</v>
      </c>
      <c r="G332" s="14" t="str">
        <v>01-00-463-000</v>
      </c>
      <c r="H332" s="20" t="str">
        <v>FUNDING &amp; APPL SVC - MAR 2026</v>
      </c>
      <c r="I332" s="49" t="n">
        <v>3500</v>
      </c>
      <c r="J332" s="49" t="n">
        <v>0</v>
      </c>
      <c r="K332" s="22" t="n">
        <f>I332-J332</f>
        <v>3500</v>
      </c>
      <c r="L332" s="50" t="str">
        <v>Monthly check register</v>
      </c>
      <c r="M332" s="14" t="str">
        <v>4</v>
      </c>
      <c r="N332" s="20" t="str">
        <v>April Check Register.pdf</v>
      </c>
      <c r="O332" s="20" t="str">
        <v>ECONOMIC DEVELOPMENT</v>
      </c>
      <c r="P332" s="14" t="str">
        <v>FIN-202604-04</v>
      </c>
    </row>
    <row r="333" ht="44" customHeight="1">
      <c r="A333" s="2" t="str">
        <v>Jan-Jul 2026</v>
      </c>
      <c r="B333" s="47" t="n">
        <v>46177</v>
      </c>
      <c r="C333" s="2" t="str">
        <v>ECON Partners</v>
      </c>
      <c r="D333" s="2" t="str">
        <v>59163</v>
      </c>
      <c r="E333" s="2" t="str">
        <v>26-01355</v>
      </c>
      <c r="F333" s="2" t="str">
        <v>1</v>
      </c>
      <c r="G333" s="2" t="str">
        <v>01-00-463-000</v>
      </c>
      <c r="H333" s="5" t="str">
        <v>FUNDING &amp; APPL SVC - APR 2026</v>
      </c>
      <c r="I333" s="44" t="n">
        <v>3500</v>
      </c>
      <c r="J333" s="44" t="n">
        <v>0</v>
      </c>
      <c r="K333" s="7" t="n">
        <f>I333-J333</f>
        <v>3500</v>
      </c>
      <c r="L333" s="31" t="str">
        <v>Monthly check register</v>
      </c>
      <c r="M333" s="2" t="str">
        <v>1</v>
      </c>
      <c r="N333" s="5" t="str"/>
      <c r="O333" s="5" t="str">
        <v>ECONOMIC DEVELOPMENT</v>
      </c>
      <c r="P333" s="2" t="str">
        <v>FIN-202606-03</v>
      </c>
    </row>
    <row r="334" ht="44" customHeight="1">
      <c r="A334" s="14" t="str">
        <v>Jan-Jul 2026</v>
      </c>
      <c r="B334" s="48" t="n">
        <v>46177</v>
      </c>
      <c r="C334" s="14" t="str">
        <v>ECON Partners</v>
      </c>
      <c r="D334" s="14" t="str">
        <v>59163</v>
      </c>
      <c r="E334" s="14" t="str">
        <v>26-01356</v>
      </c>
      <c r="F334" s="14" t="str">
        <v>1</v>
      </c>
      <c r="G334" s="14" t="str">
        <v>01-00-463-000</v>
      </c>
      <c r="H334" s="20" t="str">
        <v>FUNDING &amp; APPL SVC - MAY 2026</v>
      </c>
      <c r="I334" s="49" t="n">
        <v>3500</v>
      </c>
      <c r="J334" s="49" t="n">
        <v>0</v>
      </c>
      <c r="K334" s="22" t="n">
        <f>I334-J334</f>
        <v>3500</v>
      </c>
      <c r="L334" s="50" t="str">
        <v>Monthly check register</v>
      </c>
      <c r="M334" s="14" t="str">
        <v>1</v>
      </c>
      <c r="N334" s="20" t="str"/>
      <c r="O334" s="20" t="str">
        <v>ECONOMIC DEVELOPMENT</v>
      </c>
      <c r="P334" s="14" t="str">
        <v>FIN-202606-03</v>
      </c>
    </row>
    <row r="335" ht="44" customHeight="1">
      <c r="A335" s="2" t="str">
        <v>Sep 2026</v>
      </c>
      <c r="B335" s="47" t="n">
        <v>46282</v>
      </c>
      <c r="C335" s="2" t="str">
        <v>ECON Partners</v>
      </c>
      <c r="D335" s="2" t="str">
        <v>59913</v>
      </c>
      <c r="E335" s="2" t="str">
        <v>26-02429</v>
      </c>
      <c r="F335" s="2" t="str"/>
      <c r="G335" s="2" t="str">
        <v>01-00-463-000</v>
      </c>
      <c r="H335" s="5" t="str">
        <v>ECON PARTNTERS, INC. ACH 59913 09/17/26 General Fund 01-00-463-000 Economic Development FUNDING &amp; APPL SVC - JUN 2026 26-02429 $ 3,500.00</v>
      </c>
      <c r="I335" s="44"/>
      <c r="J335" s="44"/>
      <c r="K335" s="44" t="n">
        <v>3500</v>
      </c>
      <c r="L335" s="31" t="str">
        <v>October 13 packet</v>
      </c>
      <c r="M335" s="2" t="str">
        <v>63</v>
      </c>
      <c r="N335" s="5" t="str"/>
      <c r="O335" s="5" t="str">
        <v>See source line</v>
      </c>
      <c r="P335" s="2" t="str">
        <v>SEP</v>
      </c>
    </row>
    <row r="336" ht="44" customHeight="1">
      <c r="A336" s="14" t="str">
        <v>Sep 2026</v>
      </c>
      <c r="B336" s="48" t="n">
        <v>46282</v>
      </c>
      <c r="C336" s="14" t="str">
        <v>ECON Partners</v>
      </c>
      <c r="D336" s="14" t="str">
        <v>59913</v>
      </c>
      <c r="E336" s="14" t="str">
        <v>26-02430</v>
      </c>
      <c r="F336" s="14" t="str"/>
      <c r="G336" s="14" t="str">
        <v>01-00-463-000</v>
      </c>
      <c r="H336" s="20" t="str">
        <v>ACH  59913 09/17/26 General Fund 01-00-463-000 Economic Development FUNDING &amp; APPL SVC - JUL 2026 26-02430 $ 3,500.00</v>
      </c>
      <c r="I336" s="49"/>
      <c r="J336" s="49"/>
      <c r="K336" s="49" t="n">
        <v>3500</v>
      </c>
      <c r="L336" s="50" t="str">
        <v>October 13 packet</v>
      </c>
      <c r="M336" s="14" t="str">
        <v>63</v>
      </c>
      <c r="N336" s="20" t="str"/>
      <c r="O336" s="20" t="str">
        <v>See source line</v>
      </c>
      <c r="P336" s="14" t="str">
        <v>SEP</v>
      </c>
    </row>
    <row r="337" ht="44" customHeight="1">
      <c r="A337" s="2" t="str">
        <v>Sep 2026</v>
      </c>
      <c r="B337" s="47" t="n">
        <v>46282</v>
      </c>
      <c r="C337" s="2" t="str">
        <v>ECON Partners</v>
      </c>
      <c r="D337" s="2" t="str">
        <v>59913</v>
      </c>
      <c r="E337" s="2" t="str">
        <v>26-02431</v>
      </c>
      <c r="F337" s="2" t="str"/>
      <c r="G337" s="2" t="str">
        <v>01-00-463-000</v>
      </c>
      <c r="H337" s="5" t="str">
        <v>ACH  59913 09/17/26 General Fund 01-00-463-000 Economic Development FUNDING &amp; APPL SVC - AUG 2026 26-02431 $ 3,500.00</v>
      </c>
      <c r="I337" s="44"/>
      <c r="J337" s="44"/>
      <c r="K337" s="44" t="n">
        <v>3500</v>
      </c>
      <c r="L337" s="31" t="str">
        <v>October 13 packet</v>
      </c>
      <c r="M337" s="2" t="str">
        <v>63</v>
      </c>
      <c r="N337" s="5" t="str"/>
      <c r="O337" s="5" t="str">
        <v>See source line</v>
      </c>
      <c r="P337" s="2" t="str">
        <v>SEP</v>
      </c>
    </row>
    <row r="338" ht="44" customHeight="1">
      <c r="A338" s="14" t="str">
        <v>Jan-Jul 2026</v>
      </c>
      <c r="B338" s="48" t="n">
        <v>46037</v>
      </c>
      <c r="C338" s="14" t="str">
        <v>Kristina Schurr</v>
      </c>
      <c r="D338" s="14" t="str">
        <v>58320</v>
      </c>
      <c r="E338" s="14" t="str">
        <v>26-00087</v>
      </c>
      <c r="F338" s="14" t="str">
        <v>1</v>
      </c>
      <c r="G338" s="14" t="str">
        <v>01-00-410-201</v>
      </c>
      <c r="H338" s="20" t="str">
        <v>ONSITE WELLNESS CONSULTANT</v>
      </c>
      <c r="I338" s="49" t="n">
        <v>1000</v>
      </c>
      <c r="J338" s="49" t="n">
        <v>0</v>
      </c>
      <c r="K338" s="22" t="n">
        <f>I338-J338</f>
        <v>1000</v>
      </c>
      <c r="L338" s="50" t="str">
        <v>Monthly check register</v>
      </c>
      <c r="M338" s="14" t="str">
        <v>3, 14, 25, 36</v>
      </c>
      <c r="N338" s="20" t="str"/>
      <c r="O338" s="20" t="str">
        <v>MATERIALS &amp; SUPPLIES</v>
      </c>
      <c r="P338" s="14" t="str">
        <v>FIN-202601-05</v>
      </c>
    </row>
    <row r="339" ht="44" customHeight="1">
      <c r="A339" s="2" t="str">
        <v>Jan-Jul 2026</v>
      </c>
      <c r="B339" s="47" t="n">
        <v>46037</v>
      </c>
      <c r="C339" s="2" t="str">
        <v>Kristina Schurr</v>
      </c>
      <c r="D339" s="2" t="str">
        <v>58320</v>
      </c>
      <c r="E339" s="2" t="str">
        <v>26-00087</v>
      </c>
      <c r="F339" s="2" t="str">
        <v>2</v>
      </c>
      <c r="G339" s="2" t="str">
        <v>01-00-411-195</v>
      </c>
      <c r="H339" s="5" t="str">
        <v>ONSITE WELLNESS CONSULTANT</v>
      </c>
      <c r="I339" s="44" t="n">
        <v>1000</v>
      </c>
      <c r="J339" s="44" t="n">
        <v>0</v>
      </c>
      <c r="K339" s="7" t="n">
        <f>I339-J339</f>
        <v>1000</v>
      </c>
      <c r="L339" s="31" t="str">
        <v>Monthly check register</v>
      </c>
      <c r="M339" s="2" t="str">
        <v>3, 14, 25, 36</v>
      </c>
      <c r="N339" s="5" t="str"/>
      <c r="O339" s="5" t="str">
        <v>OCCUPATIONAL FITNESS</v>
      </c>
      <c r="P339" s="2" t="str">
        <v>FIN-202601-05</v>
      </c>
    </row>
    <row r="340" ht="44" customHeight="1">
      <c r="A340" s="14" t="str">
        <v>Jan-Jul 2026</v>
      </c>
      <c r="B340" s="48" t="n">
        <v>46044</v>
      </c>
      <c r="C340" s="14" t="str">
        <v>Kristina Schurr</v>
      </c>
      <c r="D340" s="14" t="str">
        <v>58369</v>
      </c>
      <c r="E340" s="14" t="str">
        <v>26-00150</v>
      </c>
      <c r="F340" s="14" t="str">
        <v>1</v>
      </c>
      <c r="G340" s="14" t="str">
        <v>01-00-411-201</v>
      </c>
      <c r="H340" s="20" t="str">
        <v>ONSITE WELLNESS CONSULTANT</v>
      </c>
      <c r="I340" s="49" t="n">
        <v>693.47</v>
      </c>
      <c r="J340" s="49" t="n">
        <v>0</v>
      </c>
      <c r="K340" s="22" t="n">
        <f>I340-J340</f>
        <v>693.47</v>
      </c>
      <c r="L340" s="50" t="str">
        <v>Monthly check register</v>
      </c>
      <c r="M340" s="14" t="str">
        <v>6, 17, 28, 39</v>
      </c>
      <c r="N340" s="20" t="str"/>
      <c r="O340" s="20" t="str">
        <v>MATERIALS &amp; SUPPLIES</v>
      </c>
      <c r="P340" s="14" t="str">
        <v>FIN-202601-05</v>
      </c>
    </row>
    <row r="341" ht="44" customHeight="1">
      <c r="A341" s="2" t="str">
        <v>Jan-Jul 2026</v>
      </c>
      <c r="B341" s="47" t="n">
        <v>46058</v>
      </c>
      <c r="C341" s="2" t="str">
        <v>Kristina Schurr</v>
      </c>
      <c r="D341" s="2" t="str">
        <v>58458</v>
      </c>
      <c r="E341" s="2" t="str">
        <v>26-00301</v>
      </c>
      <c r="F341" s="2" t="str">
        <v>1</v>
      </c>
      <c r="G341" s="2" t="str">
        <v>01-00-410-201</v>
      </c>
      <c r="H341" s="5" t="str">
        <v>ONSITE WELLNESS CONSULTANT</v>
      </c>
      <c r="I341" s="44" t="n">
        <v>1000</v>
      </c>
      <c r="J341" s="44" t="n">
        <v>0</v>
      </c>
      <c r="K341" s="7" t="n">
        <f>I341-J341</f>
        <v>1000</v>
      </c>
      <c r="L341" s="31" t="str">
        <v>Monthly check register</v>
      </c>
      <c r="M341" s="2" t="str">
        <v>1</v>
      </c>
      <c r="N341" s="5" t="str">
        <v>202602-BOW_Finances/RTK Jadic 4. Check Register Feb 2026.pdf</v>
      </c>
      <c r="O341" s="5" t="str">
        <v>MATERIALS &amp; SUPPLIES</v>
      </c>
      <c r="P341" s="2" t="str">
        <v>FIN-202602-07</v>
      </c>
    </row>
    <row r="342" ht="44" customHeight="1">
      <c r="A342" s="14" t="str">
        <v>Jan-Jul 2026</v>
      </c>
      <c r="B342" s="48" t="n">
        <v>46058</v>
      </c>
      <c r="C342" s="14" t="str">
        <v>Kristina Schurr</v>
      </c>
      <c r="D342" s="14" t="str">
        <v>58458</v>
      </c>
      <c r="E342" s="14" t="str">
        <v>26-00301</v>
      </c>
      <c r="F342" s="14" t="str">
        <v>2</v>
      </c>
      <c r="G342" s="14" t="str">
        <v>01-00-411-195</v>
      </c>
      <c r="H342" s="20" t="str">
        <v>ONSITE WELLNESS CONSULTANT</v>
      </c>
      <c r="I342" s="49" t="n">
        <v>1000</v>
      </c>
      <c r="J342" s="49" t="n">
        <v>0</v>
      </c>
      <c r="K342" s="22" t="n">
        <f>I342-J342</f>
        <v>1000</v>
      </c>
      <c r="L342" s="50" t="str">
        <v>Monthly check register</v>
      </c>
      <c r="M342" s="14" t="str">
        <v>1</v>
      </c>
      <c r="N342" s="20" t="str">
        <v>202602-BOW_Finances/RTK Jadic 4. Check Register Feb 2026.pdf</v>
      </c>
      <c r="O342" s="20" t="str">
        <v>OCCUPATIONAL FITNESS</v>
      </c>
      <c r="P342" s="14" t="str">
        <v>FIN-202602-07</v>
      </c>
    </row>
    <row r="343" ht="44" customHeight="1">
      <c r="A343" s="2" t="str">
        <v>Jan-Jul 2026</v>
      </c>
      <c r="B343" s="47" t="n">
        <v>46093</v>
      </c>
      <c r="C343" s="2" t="str">
        <v>Kristina Schurr</v>
      </c>
      <c r="D343" s="2" t="str">
        <v>58708</v>
      </c>
      <c r="E343" s="2" t="str">
        <v>26-00598</v>
      </c>
      <c r="F343" s="2" t="str">
        <v>1</v>
      </c>
      <c r="G343" s="2" t="str">
        <v>01-00-410-201</v>
      </c>
      <c r="H343" s="5" t="str">
        <v>ONSITE THERAPY/COOKING</v>
      </c>
      <c r="I343" s="44" t="n">
        <v>1009.44</v>
      </c>
      <c r="J343" s="44" t="n">
        <v>0</v>
      </c>
      <c r="K343" s="7" t="n">
        <f>I343-J343</f>
        <v>1009.44</v>
      </c>
      <c r="L343" s="31" t="str">
        <v>Monthly check register</v>
      </c>
      <c r="M343" s="2" t="str">
        <v>2</v>
      </c>
      <c r="N343" s="5" t="str">
        <v>March Check Register.pdf</v>
      </c>
      <c r="O343" s="5" t="str">
        <v>MATERIALS &amp; SUPPLIES</v>
      </c>
      <c r="P343" s="2" t="str">
        <v>FIN-202603-06</v>
      </c>
    </row>
    <row r="344" ht="44" customHeight="1">
      <c r="A344" s="14" t="str">
        <v>Jan-Jul 2026</v>
      </c>
      <c r="B344" s="48" t="n">
        <v>46093</v>
      </c>
      <c r="C344" s="14" t="str">
        <v>Kristina Schurr</v>
      </c>
      <c r="D344" s="14" t="str">
        <v>58708</v>
      </c>
      <c r="E344" s="14" t="str">
        <v>26-00598</v>
      </c>
      <c r="F344" s="14" t="str">
        <v>2</v>
      </c>
      <c r="G344" s="14" t="str">
        <v>01-00-411-195</v>
      </c>
      <c r="H344" s="20" t="str">
        <v>ONSITE THERAPY/COOKING</v>
      </c>
      <c r="I344" s="49" t="n">
        <v>210</v>
      </c>
      <c r="J344" s="49" t="n">
        <v>0</v>
      </c>
      <c r="K344" s="22" t="n">
        <f>I344-J344</f>
        <v>210</v>
      </c>
      <c r="L344" s="50" t="str">
        <v>Monthly check register</v>
      </c>
      <c r="M344" s="14" t="str">
        <v>2</v>
      </c>
      <c r="N344" s="20" t="str">
        <v>March Check Register.pdf</v>
      </c>
      <c r="O344" s="20" t="str">
        <v>OCCUPATIONAL FITNESS</v>
      </c>
      <c r="P344" s="14" t="str">
        <v>FIN-202603-06</v>
      </c>
    </row>
    <row r="345" ht="44" customHeight="1">
      <c r="A345" s="2" t="str">
        <v>Jan-Jul 2026</v>
      </c>
      <c r="B345" s="47" t="n">
        <v>46093</v>
      </c>
      <c r="C345" s="2" t="str">
        <v>Kristina Schurr</v>
      </c>
      <c r="D345" s="2" t="str">
        <v>58708</v>
      </c>
      <c r="E345" s="2" t="str">
        <v>26-00599</v>
      </c>
      <c r="F345" s="2" t="str">
        <v>1</v>
      </c>
      <c r="G345" s="2" t="str">
        <v>01-00-410-201</v>
      </c>
      <c r="H345" s="5" t="str">
        <v>ONSITE WELLNESS CONSULTANT</v>
      </c>
      <c r="I345" s="44" t="n">
        <v>1000</v>
      </c>
      <c r="J345" s="44" t="n">
        <v>0</v>
      </c>
      <c r="K345" s="7" t="n">
        <f>I345-J345</f>
        <v>1000</v>
      </c>
      <c r="L345" s="31" t="str">
        <v>Monthly check register</v>
      </c>
      <c r="M345" s="2" t="str">
        <v>2</v>
      </c>
      <c r="N345" s="5" t="str">
        <v>March Check Register.pdf</v>
      </c>
      <c r="O345" s="5" t="str">
        <v>MATERIALS &amp; SUPPLIES</v>
      </c>
      <c r="P345" s="2" t="str">
        <v>FIN-202603-06</v>
      </c>
    </row>
    <row r="346" ht="44" customHeight="1">
      <c r="A346" s="14" t="str">
        <v>Jan-Jul 2026</v>
      </c>
      <c r="B346" s="48" t="n">
        <v>46093</v>
      </c>
      <c r="C346" s="14" t="str">
        <v>Kristina Schurr</v>
      </c>
      <c r="D346" s="14" t="str">
        <v>58708</v>
      </c>
      <c r="E346" s="14" t="str">
        <v>26-00599</v>
      </c>
      <c r="F346" s="14" t="str">
        <v>2</v>
      </c>
      <c r="G346" s="14" t="str">
        <v>01-00-411-195</v>
      </c>
      <c r="H346" s="20" t="str">
        <v>ONSITE WELLNESS CONSULTANT</v>
      </c>
      <c r="I346" s="49" t="n">
        <v>1000</v>
      </c>
      <c r="J346" s="49" t="n">
        <v>0</v>
      </c>
      <c r="K346" s="22" t="n">
        <f>I346-J346</f>
        <v>1000</v>
      </c>
      <c r="L346" s="50" t="str">
        <v>Monthly check register</v>
      </c>
      <c r="M346" s="14" t="str">
        <v>2</v>
      </c>
      <c r="N346" s="20" t="str">
        <v>March Check Register.pdf</v>
      </c>
      <c r="O346" s="20" t="str">
        <v>OCCUPATIONAL FITNESS</v>
      </c>
      <c r="P346" s="14" t="str">
        <v>FIN-202603-06</v>
      </c>
    </row>
    <row r="347" ht="44" customHeight="1">
      <c r="A347" s="2" t="str">
        <v>Jan-Jul 2026</v>
      </c>
      <c r="B347" s="47" t="n">
        <v>46121</v>
      </c>
      <c r="C347" s="2" t="str">
        <v>Kristina Schurr</v>
      </c>
      <c r="D347" s="2" t="str">
        <v>58838</v>
      </c>
      <c r="E347" s="2" t="str">
        <v>26-00877</v>
      </c>
      <c r="F347" s="2" t="str">
        <v>1</v>
      </c>
      <c r="G347" s="2" t="str">
        <v>01-00-411-201</v>
      </c>
      <c r="H347" s="5" t="str">
        <v>ONSITE WELLNESS CONSULTANT</v>
      </c>
      <c r="I347" s="44" t="n">
        <v>1900</v>
      </c>
      <c r="J347" s="44" t="n">
        <v>0</v>
      </c>
      <c r="K347" s="7" t="n">
        <f>I347-J347</f>
        <v>1900</v>
      </c>
      <c r="L347" s="31" t="str">
        <v>Monthly check register</v>
      </c>
      <c r="M347" s="2" t="str">
        <v>1</v>
      </c>
      <c r="N347" s="5" t="str">
        <v>April Check Register.pdf</v>
      </c>
      <c r="O347" s="5" t="str">
        <v>MATERIALS &amp; SUPPLIES</v>
      </c>
      <c r="P347" s="2" t="str">
        <v>FIN-202604-04</v>
      </c>
    </row>
    <row r="348" ht="44" customHeight="1">
      <c r="A348" s="14" t="str">
        <v>Jan-Jul 2026</v>
      </c>
      <c r="B348" s="48" t="n">
        <v>46121</v>
      </c>
      <c r="C348" s="14" t="str">
        <v>Kristina Schurr</v>
      </c>
      <c r="D348" s="14" t="str">
        <v>58838</v>
      </c>
      <c r="E348" s="14" t="str">
        <v>26-00877</v>
      </c>
      <c r="F348" s="14" t="str">
        <v>2</v>
      </c>
      <c r="G348" s="14" t="str">
        <v>01-00-411-195</v>
      </c>
      <c r="H348" s="20" t="str">
        <v>ONSITE WELLNESS CONSULTANT</v>
      </c>
      <c r="I348" s="49" t="n">
        <v>100</v>
      </c>
      <c r="J348" s="49" t="n">
        <v>0</v>
      </c>
      <c r="K348" s="22" t="n">
        <f>I348-J348</f>
        <v>100</v>
      </c>
      <c r="L348" s="50" t="str">
        <v>Monthly check register</v>
      </c>
      <c r="M348" s="14" t="str">
        <v>1</v>
      </c>
      <c r="N348" s="20" t="str">
        <v>April Check Register.pdf</v>
      </c>
      <c r="O348" s="20" t="str">
        <v>OCCUPATIONAL FITNESS</v>
      </c>
      <c r="P348" s="14" t="str">
        <v>FIN-202604-04</v>
      </c>
    </row>
    <row r="349" ht="44" customHeight="1">
      <c r="A349" s="2" t="str">
        <v>Jan-Jul 2026</v>
      </c>
      <c r="B349" s="47" t="n">
        <v>46142</v>
      </c>
      <c r="C349" s="2" t="str">
        <v>Kristina Schurr</v>
      </c>
      <c r="D349" s="2" t="str">
        <v>58979</v>
      </c>
      <c r="E349" s="2" t="str">
        <v>26-01080</v>
      </c>
      <c r="F349" s="2" t="str">
        <v>1</v>
      </c>
      <c r="G349" s="2" t="str">
        <v>01-00-411-195</v>
      </c>
      <c r="H349" s="5" t="str">
        <v>ONSITE WELLNESS CONSULTANT</v>
      </c>
      <c r="I349" s="44" t="n">
        <v>1000</v>
      </c>
      <c r="J349" s="44" t="n">
        <v>0</v>
      </c>
      <c r="K349" s="7" t="n">
        <f>I349-J349</f>
        <v>1000</v>
      </c>
      <c r="L349" s="31" t="str">
        <v>Monthly check register</v>
      </c>
      <c r="M349" s="2" t="str">
        <v>5</v>
      </c>
      <c r="N349" s="5" t="str">
        <v>April Check Register.pdf</v>
      </c>
      <c r="O349" s="5" t="str">
        <v>OCCUPATIONAL FITNESS</v>
      </c>
      <c r="P349" s="2" t="str">
        <v>FIN-202604-04</v>
      </c>
    </row>
    <row r="350" ht="44" customHeight="1">
      <c r="A350" s="14" t="str">
        <v>Jan-Jul 2026</v>
      </c>
      <c r="B350" s="48" t="n">
        <v>46142</v>
      </c>
      <c r="C350" s="14" t="str">
        <v>Kristina Schurr</v>
      </c>
      <c r="D350" s="14" t="str">
        <v>58979</v>
      </c>
      <c r="E350" s="14" t="str">
        <v>26-01080</v>
      </c>
      <c r="F350" s="14" t="str">
        <v>2</v>
      </c>
      <c r="G350" s="14" t="str">
        <v>01-00-410-201</v>
      </c>
      <c r="H350" s="20" t="str">
        <v>ONSITE WELLNESS CONSULTANT</v>
      </c>
      <c r="I350" s="49" t="n">
        <v>1000</v>
      </c>
      <c r="J350" s="49" t="n">
        <v>0</v>
      </c>
      <c r="K350" s="22" t="n">
        <f>I350-J350</f>
        <v>1000</v>
      </c>
      <c r="L350" s="50" t="str">
        <v>Monthly check register</v>
      </c>
      <c r="M350" s="14" t="str">
        <v>5</v>
      </c>
      <c r="N350" s="20" t="str">
        <v>April Check Register.pdf</v>
      </c>
      <c r="O350" s="20" t="str">
        <v>MATERIALS &amp; SUPPLIES</v>
      </c>
      <c r="P350" s="14" t="str">
        <v>FIN-202604-04</v>
      </c>
    </row>
    <row r="351" ht="44" customHeight="1">
      <c r="A351" s="2" t="str">
        <v>Jan-Jul 2026</v>
      </c>
      <c r="B351" s="47" t="n">
        <v>46142</v>
      </c>
      <c r="C351" s="2" t="str">
        <v>Kristina Schurr</v>
      </c>
      <c r="D351" s="2" t="str">
        <v>58979</v>
      </c>
      <c r="E351" s="2" t="str">
        <v>26-01081</v>
      </c>
      <c r="F351" s="2" t="str">
        <v>1</v>
      </c>
      <c r="G351" s="2" t="str">
        <v>01-00-410-201</v>
      </c>
      <c r="H351" s="5" t="str">
        <v>ONSITE PT - FIRE/POLICE</v>
      </c>
      <c r="I351" s="44" t="n">
        <v>1397.84</v>
      </c>
      <c r="J351" s="44" t="n">
        <v>0</v>
      </c>
      <c r="K351" s="7" t="n">
        <f>I351-J351</f>
        <v>1397.84</v>
      </c>
      <c r="L351" s="31" t="str">
        <v>Monthly check register</v>
      </c>
      <c r="M351" s="2" t="str">
        <v>5</v>
      </c>
      <c r="N351" s="5" t="str">
        <v>April Check Register.pdf</v>
      </c>
      <c r="O351" s="5" t="str">
        <v>MATERIALS &amp; SUPPLIES</v>
      </c>
      <c r="P351" s="2" t="str">
        <v>FIN-202604-04</v>
      </c>
    </row>
    <row r="352" ht="44" customHeight="1">
      <c r="A352" s="14" t="str">
        <v>Jan-Jul 2026</v>
      </c>
      <c r="B352" s="48" t="n">
        <v>46142</v>
      </c>
      <c r="C352" s="14" t="str">
        <v>Kristina Schurr</v>
      </c>
      <c r="D352" s="14" t="str">
        <v>58979</v>
      </c>
      <c r="E352" s="14" t="str">
        <v>26-01081</v>
      </c>
      <c r="F352" s="14" t="str">
        <v>2</v>
      </c>
      <c r="G352" s="14" t="str">
        <v>01-00-411-195</v>
      </c>
      <c r="H352" s="20" t="str">
        <v>ONSITE PT - FIRE/POLICE</v>
      </c>
      <c r="I352" s="49" t="n">
        <v>545</v>
      </c>
      <c r="J352" s="49" t="n">
        <v>0</v>
      </c>
      <c r="K352" s="22" t="n">
        <f>I352-J352</f>
        <v>545</v>
      </c>
      <c r="L352" s="50" t="str">
        <v>Monthly check register</v>
      </c>
      <c r="M352" s="14" t="str">
        <v>5</v>
      </c>
      <c r="N352" s="20" t="str">
        <v>April Check Register.pdf</v>
      </c>
      <c r="O352" s="20" t="str">
        <v>OCCUPATIONAL FITNESS</v>
      </c>
      <c r="P352" s="14" t="str">
        <v>FIN-202604-04</v>
      </c>
    </row>
    <row r="353" ht="44" customHeight="1">
      <c r="A353" s="2" t="str">
        <v>Jan-Jul 2026</v>
      </c>
      <c r="B353" s="47" t="n">
        <v>46149</v>
      </c>
      <c r="C353" s="2" t="str">
        <v>Kristina Schurr</v>
      </c>
      <c r="D353" s="2" t="str">
        <v>58996</v>
      </c>
      <c r="E353" s="2" t="str">
        <v>26-01101</v>
      </c>
      <c r="F353" s="2" t="str">
        <v>1</v>
      </c>
      <c r="G353" s="2" t="str">
        <v>01-00-410-201</v>
      </c>
      <c r="H353" s="5" t="str">
        <v>ONSITE - COOKING</v>
      </c>
      <c r="I353" s="44" t="n">
        <v>68.1</v>
      </c>
      <c r="J353" s="44" t="n">
        <v>0</v>
      </c>
      <c r="K353" s="7" t="n">
        <f>I353-J353</f>
        <v>68.1</v>
      </c>
      <c r="L353" s="31" t="str">
        <v>Monthly check register</v>
      </c>
      <c r="M353" s="2" t="str">
        <v>1</v>
      </c>
      <c r="N353" s="5" t="str">
        <v>May Check Register.pdf</v>
      </c>
      <c r="O353" s="5" t="str">
        <v>MATERIALS &amp; SUPPLIES</v>
      </c>
      <c r="P353" s="2" t="str">
        <v>FIN-202605-06</v>
      </c>
    </row>
    <row r="354" ht="44" customHeight="1">
      <c r="A354" s="14" t="str">
        <v>Jan-Jul 2026</v>
      </c>
      <c r="B354" s="48" t="n">
        <v>46198</v>
      </c>
      <c r="C354" s="14" t="str">
        <v>Kristina Schurr</v>
      </c>
      <c r="D354" s="14" t="str">
        <v>59291</v>
      </c>
      <c r="E354" s="14" t="str">
        <v>26-01578</v>
      </c>
      <c r="F354" s="14" t="str">
        <v>1</v>
      </c>
      <c r="G354" s="14" t="str">
        <v>01-00-410-201</v>
      </c>
      <c r="H354" s="20" t="str">
        <v>ONSITE WELLNESS CONSULTANT</v>
      </c>
      <c r="I354" s="49" t="n">
        <v>1000</v>
      </c>
      <c r="J354" s="49" t="n">
        <v>0</v>
      </c>
      <c r="K354" s="22" t="n">
        <f>I354-J354</f>
        <v>1000</v>
      </c>
      <c r="L354" s="50" t="str">
        <v>Monthly check register</v>
      </c>
      <c r="M354" s="14" t="str">
        <v>3</v>
      </c>
      <c r="N354" s="20" t="str"/>
      <c r="O354" s="20" t="str">
        <v>MATERIALS &amp; SUPPLIES</v>
      </c>
      <c r="P354" s="14" t="str">
        <v>FIN-202606-03</v>
      </c>
    </row>
    <row r="355" ht="44" customHeight="1">
      <c r="A355" s="2" t="str">
        <v>Jan-Jul 2026</v>
      </c>
      <c r="B355" s="47" t="n">
        <v>46198</v>
      </c>
      <c r="C355" s="2" t="str">
        <v>Kristina Schurr</v>
      </c>
      <c r="D355" s="2" t="str">
        <v>59291</v>
      </c>
      <c r="E355" s="2" t="str">
        <v>26-01578</v>
      </c>
      <c r="F355" s="2" t="str">
        <v>2</v>
      </c>
      <c r="G355" s="2" t="str">
        <v>01-00-411-195</v>
      </c>
      <c r="H355" s="5" t="str">
        <v>ONSITE WELLNESS CONSULTANT</v>
      </c>
      <c r="I355" s="44" t="n">
        <v>1000</v>
      </c>
      <c r="J355" s="44" t="n">
        <v>0</v>
      </c>
      <c r="K355" s="7" t="n">
        <f>I355-J355</f>
        <v>1000</v>
      </c>
      <c r="L355" s="31" t="str">
        <v>Monthly check register</v>
      </c>
      <c r="M355" s="2" t="str">
        <v>3</v>
      </c>
      <c r="N355" s="5" t="str"/>
      <c r="O355" s="5" t="str">
        <v>OCCUPATIONAL FITNESS</v>
      </c>
      <c r="P355" s="2" t="str">
        <v>FIN-202606-03</v>
      </c>
    </row>
    <row r="356" ht="44" customHeight="1">
      <c r="A356" s="14" t="str">
        <v>Jan-Jul 2026</v>
      </c>
      <c r="B356" s="48" t="n">
        <v>46205</v>
      </c>
      <c r="C356" s="14" t="str">
        <v>Kristina Schurr</v>
      </c>
      <c r="D356" s="14" t="str">
        <v>59393</v>
      </c>
      <c r="E356" s="14" t="str">
        <v>26-01637</v>
      </c>
      <c r="F356" s="14" t="str">
        <v>1</v>
      </c>
      <c r="G356" s="14" t="str">
        <v>01-00-410-201</v>
      </c>
      <c r="H356" s="20" t="str">
        <v>ONSITE WELLNESS/HEALTHY OPTION</v>
      </c>
      <c r="I356" s="49" t="n">
        <v>480.93</v>
      </c>
      <c r="J356" s="49" t="n">
        <v>0</v>
      </c>
      <c r="K356" s="22" t="n">
        <f>I356-J356</f>
        <v>480.93</v>
      </c>
      <c r="L356" s="50" t="str">
        <v>Monthly check register</v>
      </c>
      <c r="M356" s="14" t="str">
        <v>1</v>
      </c>
      <c r="N356" s="20" t="str"/>
      <c r="O356" s="20" t="str">
        <v>MATERIALS &amp; SUPPLIES</v>
      </c>
      <c r="P356" s="14" t="str">
        <v>FIN-202607-03</v>
      </c>
    </row>
    <row r="357" ht="44" customHeight="1">
      <c r="A357" s="2" t="str">
        <v>Jan-Jul 2026</v>
      </c>
      <c r="B357" s="47" t="n">
        <v>46226</v>
      </c>
      <c r="C357" s="2" t="str">
        <v>Kristina Schurr</v>
      </c>
      <c r="D357" s="2" t="str">
        <v>59540</v>
      </c>
      <c r="E357" s="2" t="str">
        <v>26-01873</v>
      </c>
      <c r="F357" s="2" t="str">
        <v>1</v>
      </c>
      <c r="G357" s="2" t="str">
        <v>01-00-411-195</v>
      </c>
      <c r="H357" s="5" t="str">
        <v>ONSITE WELLNESS CONSULTANT</v>
      </c>
      <c r="I357" s="44" t="n">
        <v>1000</v>
      </c>
      <c r="J357" s="44" t="n">
        <v>0</v>
      </c>
      <c r="K357" s="7" t="n">
        <f>I357-J357</f>
        <v>1000</v>
      </c>
      <c r="L357" s="31" t="str">
        <v>Monthly check register</v>
      </c>
      <c r="M357" s="2" t="str">
        <v>3</v>
      </c>
      <c r="N357" s="5" t="str"/>
      <c r="O357" s="5" t="str">
        <v>OCCUPATIONAL FITNESS</v>
      </c>
      <c r="P357" s="2" t="str">
        <v>FIN-202607-03</v>
      </c>
    </row>
    <row r="358" ht="44" customHeight="1">
      <c r="A358" s="14" t="str">
        <v>Jan-Jul 2026</v>
      </c>
      <c r="B358" s="48" t="n">
        <v>46226</v>
      </c>
      <c r="C358" s="14" t="str">
        <v>Kristina Schurr</v>
      </c>
      <c r="D358" s="14" t="str">
        <v>59540</v>
      </c>
      <c r="E358" s="14" t="str">
        <v>26-01873</v>
      </c>
      <c r="F358" s="14" t="str">
        <v>2</v>
      </c>
      <c r="G358" s="14" t="str">
        <v>01-00-410-201</v>
      </c>
      <c r="H358" s="20" t="str">
        <v>ONSITE WELLNESS CONSULTANT</v>
      </c>
      <c r="I358" s="49" t="n">
        <v>1000</v>
      </c>
      <c r="J358" s="49" t="n">
        <v>0</v>
      </c>
      <c r="K358" s="22" t="n">
        <f>I358-J358</f>
        <v>1000</v>
      </c>
      <c r="L358" s="50" t="str">
        <v>Monthly check register</v>
      </c>
      <c r="M358" s="14" t="str">
        <v>3</v>
      </c>
      <c r="N358" s="20" t="str"/>
      <c r="O358" s="20" t="str">
        <v>MATERIALS &amp; SUPPLIES</v>
      </c>
      <c r="P358" s="14" t="str">
        <v>FIN-202607-03</v>
      </c>
    </row>
    <row r="359" ht="44" customHeight="1">
      <c r="A359" s="2" t="str">
        <v>Jan-Jul 2026</v>
      </c>
      <c r="B359" s="47" t="n">
        <v>46233</v>
      </c>
      <c r="C359" s="2" t="str">
        <v>Kristina Schurr</v>
      </c>
      <c r="D359" s="2" t="str">
        <v>59594</v>
      </c>
      <c r="E359" s="2" t="str">
        <v>26-01993</v>
      </c>
      <c r="F359" s="2" t="str">
        <v>1</v>
      </c>
      <c r="G359" s="2" t="str">
        <v>01-00-410-201</v>
      </c>
      <c r="H359" s="5" t="str">
        <v>ONSITE WELLNESS/COOKOUT PD</v>
      </c>
      <c r="I359" s="44" t="n">
        <v>389.72</v>
      </c>
      <c r="J359" s="44" t="n">
        <v>0</v>
      </c>
      <c r="K359" s="7" t="n">
        <f>I359-J359</f>
        <v>389.72</v>
      </c>
      <c r="L359" s="31" t="str">
        <v>Monthly check register</v>
      </c>
      <c r="M359" s="2" t="str">
        <v>4</v>
      </c>
      <c r="N359" s="5" t="str"/>
      <c r="O359" s="5" t="str">
        <v>MATERIALS &amp; SUPPLIES</v>
      </c>
      <c r="P359" s="2" t="str">
        <v>FIN-202607-03</v>
      </c>
    </row>
    <row r="360" ht="44" customHeight="1">
      <c r="A360" s="14" t="str">
        <v>Aug 2026</v>
      </c>
      <c r="B360" s="48" t="n">
        <v>46247</v>
      </c>
      <c r="C360" s="14" t="str">
        <v>Kristina Schurr</v>
      </c>
      <c r="D360" s="14" t="str">
        <v>59691</v>
      </c>
      <c r="E360" s="14" t="str">
        <v>26-02093</v>
      </c>
      <c r="F360" s="14" t="str"/>
      <c r="G360" s="14" t="str">
        <v>01-00-411-195</v>
      </c>
      <c r="H360" s="20" t="str">
        <v>1 ONSITE PT FIRE/PT - POLICE DEP</v>
      </c>
      <c r="I360" s="49" t="n">
        <v>425</v>
      </c>
      <c r="J360" s="49" t="n">
        <v>0</v>
      </c>
      <c r="K360" s="22" t="n">
        <f>I360-J360</f>
        <v>425</v>
      </c>
      <c r="L360" s="50" t="str">
        <v>Monthly check register</v>
      </c>
      <c r="M360" s="14" t="str">
        <v>1</v>
      </c>
      <c r="N360" s="20" t="str"/>
      <c r="O360" s="20" t="str">
        <v>OCCUPATIONAL FITNESS</v>
      </c>
      <c r="P360" s="14" t="str">
        <v>AUG</v>
      </c>
    </row>
    <row r="361" ht="44" customHeight="1">
      <c r="A361" s="2" t="str">
        <v>Aug 2026</v>
      </c>
      <c r="B361" s="47" t="n">
        <v>46247</v>
      </c>
      <c r="C361" s="2" t="str">
        <v>Kristina Schurr</v>
      </c>
      <c r="D361" s="2" t="str">
        <v>59691</v>
      </c>
      <c r="E361" s="2" t="str">
        <v>26-02093</v>
      </c>
      <c r="F361" s="2" t="str"/>
      <c r="G361" s="2" t="str">
        <v>01-00-410-201</v>
      </c>
      <c r="H361" s="5" t="str">
        <v>2 ONSITE PT FIRE/PT - POLICE DEP</v>
      </c>
      <c r="I361" s="44" t="n">
        <v>625</v>
      </c>
      <c r="J361" s="44" t="n">
        <v>0</v>
      </c>
      <c r="K361" s="7" t="n">
        <f>I361-J361</f>
        <v>625</v>
      </c>
      <c r="L361" s="31" t="str">
        <v>Monthly check register</v>
      </c>
      <c r="M361" s="2" t="str">
        <v>1</v>
      </c>
      <c r="N361" s="5" t="str"/>
      <c r="O361" s="5" t="str">
        <v>MATERIALS &amp; SUPPLIES</v>
      </c>
      <c r="P361" s="2" t="str">
        <v>AUG</v>
      </c>
    </row>
    <row r="362" ht="44" customHeight="1">
      <c r="A362" s="14" t="str">
        <v>Sep 2026</v>
      </c>
      <c r="B362" s="48" t="n">
        <v>46268</v>
      </c>
      <c r="C362" s="14" t="str">
        <v>Kristina Schurr</v>
      </c>
      <c r="D362" s="14" t="str">
        <v>59824</v>
      </c>
      <c r="E362" s="14" t="str">
        <v>26-02278</v>
      </c>
      <c r="F362" s="14" t="str"/>
      <c r="G362" s="14" t="str">
        <v>01-00-410-201</v>
      </c>
      <c r="H362" s="20" t="str">
        <v>KRISTINA SCHURR ACH  59824 09/03/26 General Fund 01-00-410-201 Materials &amp; Supplies ONSITE WELLNESS CONSULTANT 26-02278 $ 1,000.00</v>
      </c>
      <c r="I362" s="49"/>
      <c r="J362" s="49"/>
      <c r="K362" s="49" t="n">
        <v>1000</v>
      </c>
      <c r="L362" s="50" t="str">
        <v>October 13 packet</v>
      </c>
      <c r="M362" s="14" t="str">
        <v>68</v>
      </c>
      <c r="N362" s="20" t="str"/>
      <c r="O362" s="20" t="str">
        <v>See source line</v>
      </c>
      <c r="P362" s="14" t="str">
        <v>SEP</v>
      </c>
    </row>
    <row r="363" ht="44" customHeight="1">
      <c r="A363" s="2" t="str">
        <v>Sep 2026</v>
      </c>
      <c r="B363" s="47" t="n">
        <v>46268</v>
      </c>
      <c r="C363" s="2" t="str">
        <v>Kristina Schurr</v>
      </c>
      <c r="D363" s="2" t="str">
        <v>59824</v>
      </c>
      <c r="E363" s="2" t="str">
        <v>26-02278</v>
      </c>
      <c r="F363" s="2" t="str"/>
      <c r="G363" s="2" t="str">
        <v>01-00-411-195</v>
      </c>
      <c r="H363" s="5" t="str">
        <v>ACH  59824 09/03/26 General Fund 01-00-411-195 Occupational Fitness ONSITE WELLNESS CONSULTANT 26-02278 $ 1,000.00</v>
      </c>
      <c r="I363" s="44"/>
      <c r="J363" s="44"/>
      <c r="K363" s="44" t="n">
        <v>1000</v>
      </c>
      <c r="L363" s="31" t="str">
        <v>October 13 packet</v>
      </c>
      <c r="M363" s="2" t="str">
        <v>68</v>
      </c>
      <c r="N363" s="5" t="str"/>
      <c r="O363" s="5" t="str">
        <v>See source line</v>
      </c>
      <c r="P363" s="2" t="str">
        <v>SEP</v>
      </c>
    </row>
    <row r="364" ht="44" customHeight="1">
      <c r="A364" s="14" t="str">
        <v>Sep 2026</v>
      </c>
      <c r="B364" s="48" t="n">
        <v>46268</v>
      </c>
      <c r="C364" s="14" t="str">
        <v>Kristina Schurr</v>
      </c>
      <c r="D364" s="14" t="str">
        <v>59824</v>
      </c>
      <c r="E364" s="14" t="str">
        <v>26-02332</v>
      </c>
      <c r="F364" s="14" t="str"/>
      <c r="G364" s="14" t="str">
        <v>01-00-411-195</v>
      </c>
      <c r="H364" s="20" t="str">
        <v>ACH  59824 09/03/26 General Fund 01-00-411-195 Occupational Fitness ONSITE WELLNESS - AUGUST 26-02332 $ 1,000.00</v>
      </c>
      <c r="I364" s="49"/>
      <c r="J364" s="49"/>
      <c r="K364" s="49" t="n">
        <v>1000</v>
      </c>
      <c r="L364" s="50" t="str">
        <v>October 13 packet</v>
      </c>
      <c r="M364" s="14" t="str">
        <v>68</v>
      </c>
      <c r="N364" s="20" t="str"/>
      <c r="O364" s="20" t="str">
        <v>See source line</v>
      </c>
      <c r="P364" s="14" t="str">
        <v>SEP</v>
      </c>
    </row>
    <row r="365" ht="44" customHeight="1">
      <c r="A365" s="2" t="str">
        <v>Sep 2026</v>
      </c>
      <c r="B365" s="47" t="n">
        <v>46268</v>
      </c>
      <c r="C365" s="2" t="str">
        <v>Kristina Schurr</v>
      </c>
      <c r="D365" s="2" t="str">
        <v>59824</v>
      </c>
      <c r="E365" s="2" t="str">
        <v>26-02332</v>
      </c>
      <c r="F365" s="2" t="str"/>
      <c r="G365" s="2" t="str">
        <v>01-00-410-201</v>
      </c>
      <c r="H365" s="5" t="str">
        <v>ACH  59824 09/03/26 General Fund 01-00-410-201 Materials &amp; Supplies ONSITE WELLNESS - AUGUST 26-02332 $ 1,000.00</v>
      </c>
      <c r="I365" s="44"/>
      <c r="J365" s="44"/>
      <c r="K365" s="44" t="n">
        <v>1000</v>
      </c>
      <c r="L365" s="31" t="str">
        <v>October 13 packet</v>
      </c>
      <c r="M365" s="2" t="str">
        <v>68</v>
      </c>
      <c r="N365" s="5" t="str"/>
      <c r="O365" s="5" t="str">
        <v>See source line</v>
      </c>
      <c r="P365" s="2" t="str">
        <v>SEP</v>
      </c>
    </row>
    <row r="366" ht="44" customHeight="1">
      <c r="A366" s="14" t="str">
        <v>Jan-Jul 2026</v>
      </c>
      <c r="B366" s="48" t="n">
        <v>46030</v>
      </c>
      <c r="C366" s="14" t="str">
        <v>Hartman Valeriano et al.</v>
      </c>
      <c r="D366" s="14" t="str">
        <v>58297</v>
      </c>
      <c r="E366" s="14" t="str">
        <v>26-00021</v>
      </c>
      <c r="F366" s="14" t="str">
        <v>1</v>
      </c>
      <c r="G366" s="14" t="str">
        <v>01-00-404-314</v>
      </c>
      <c r="H366" s="20" t="str">
        <v>RETAINER/EXCESS/FEE - DEC</v>
      </c>
      <c r="I366" s="49" t="n">
        <v>11106.55</v>
      </c>
      <c r="J366" s="49" t="n">
        <v>0</v>
      </c>
      <c r="K366" s="22" t="n">
        <f>I366-J366</f>
        <v>11106.55</v>
      </c>
      <c r="L366" s="50" t="str">
        <v>Monthly check register</v>
      </c>
      <c r="M366" s="14" t="str">
        <v>2, 13, 24, 35</v>
      </c>
      <c r="N366" s="20" t="str"/>
      <c r="O366" s="20" t="str">
        <v>LEGAL FEES</v>
      </c>
      <c r="P366" s="14" t="str">
        <v>FIN-202601-05</v>
      </c>
    </row>
    <row r="367" ht="44" customHeight="1">
      <c r="A367" s="2" t="str">
        <v>Jan-Jul 2026</v>
      </c>
      <c r="B367" s="47" t="n">
        <v>46065</v>
      </c>
      <c r="C367" s="2" t="str">
        <v>Hartman Valeriano et al.</v>
      </c>
      <c r="D367" s="2" t="str">
        <v>58530</v>
      </c>
      <c r="E367" s="2" t="str">
        <v>26-00327</v>
      </c>
      <c r="F367" s="2" t="str">
        <v>1</v>
      </c>
      <c r="G367" s="2" t="str">
        <v>01-00-404-314</v>
      </c>
      <c r="H367" s="5" t="str">
        <v>LEGAL FEES - 524 DOUGLAS ST</v>
      </c>
      <c r="I367" s="44" t="n">
        <v>211</v>
      </c>
      <c r="J367" s="44" t="n">
        <v>0</v>
      </c>
      <c r="K367" s="7" t="n">
        <f>I367-J367</f>
        <v>211</v>
      </c>
      <c r="L367" s="31" t="str">
        <v>Monthly check register</v>
      </c>
      <c r="M367" s="2" t="str">
        <v>2</v>
      </c>
      <c r="N367" s="5" t="str">
        <v>202602-BOW_Finances/RTK Jadic 4. Check Register Feb 2026.pdf</v>
      </c>
      <c r="O367" s="5" t="str">
        <v>LEGAL FEES</v>
      </c>
      <c r="P367" s="2" t="str">
        <v>FIN-202602-07</v>
      </c>
    </row>
    <row r="368" ht="44" customHeight="1">
      <c r="A368" s="14" t="str">
        <v>Jan-Jul 2026</v>
      </c>
      <c r="B368" s="48" t="n">
        <v>46065</v>
      </c>
      <c r="C368" s="14" t="str">
        <v>Hartman Valeriano et al.</v>
      </c>
      <c r="D368" s="14" t="str">
        <v>58530</v>
      </c>
      <c r="E368" s="14" t="str">
        <v>26-00328</v>
      </c>
      <c r="F368" s="14" t="str">
        <v>1</v>
      </c>
      <c r="G368" s="14" t="str">
        <v>01-00-404-314</v>
      </c>
      <c r="H368" s="20" t="str">
        <v>LEGAL FEES-BERKSHIRE MALL SWM</v>
      </c>
      <c r="I368" s="49" t="n">
        <v>680</v>
      </c>
      <c r="J368" s="49" t="n">
        <v>0</v>
      </c>
      <c r="K368" s="22" t="n">
        <f>I368-J368</f>
        <v>680</v>
      </c>
      <c r="L368" s="50" t="str">
        <v>Monthly check register</v>
      </c>
      <c r="M368" s="14" t="str">
        <v>2</v>
      </c>
      <c r="N368" s="20" t="str">
        <v>202602-BOW_Finances/RTK Jadic 4. Check Register Feb 2026.pdf</v>
      </c>
      <c r="O368" s="20" t="str">
        <v>LEGAL FEES</v>
      </c>
      <c r="P368" s="14" t="str">
        <v>FIN-202602-07</v>
      </c>
    </row>
    <row r="369" ht="44" customHeight="1">
      <c r="A369" s="2" t="str">
        <v>Jan-Jul 2026</v>
      </c>
      <c r="B369" s="47" t="n">
        <v>46065</v>
      </c>
      <c r="C369" s="2" t="str">
        <v>Hartman Valeriano et al.</v>
      </c>
      <c r="D369" s="2" t="str">
        <v>58530</v>
      </c>
      <c r="E369" s="2" t="str">
        <v>26-00329</v>
      </c>
      <c r="F369" s="2" t="str">
        <v>1</v>
      </c>
      <c r="G369" s="2" t="str">
        <v>01-00-404-314</v>
      </c>
      <c r="H369" s="5" t="str">
        <v>LEGAL-WYOMISSING BORO SEWER</v>
      </c>
      <c r="I369" s="44" t="n">
        <v>101</v>
      </c>
      <c r="J369" s="44" t="n">
        <v>0</v>
      </c>
      <c r="K369" s="7" t="n">
        <f>I369-J369</f>
        <v>101</v>
      </c>
      <c r="L369" s="31" t="str">
        <v>Monthly check register</v>
      </c>
      <c r="M369" s="2" t="str">
        <v>2</v>
      </c>
      <c r="N369" s="5" t="str">
        <v>202602-BOW_Finances/RTK Jadic 4. Check Register Feb 2026.pdf</v>
      </c>
      <c r="O369" s="5" t="str">
        <v>LEGAL FEES</v>
      </c>
      <c r="P369" s="2" t="str">
        <v>FIN-202602-07</v>
      </c>
    </row>
    <row r="370" ht="44" customHeight="1">
      <c r="A370" s="14" t="str">
        <v>Jan-Jul 2026</v>
      </c>
      <c r="B370" s="48" t="n">
        <v>46065</v>
      </c>
      <c r="C370" s="14" t="str">
        <v>Hartman Valeriano et al.</v>
      </c>
      <c r="D370" s="14" t="str">
        <v>58530</v>
      </c>
      <c r="E370" s="14" t="str">
        <v>26-00330</v>
      </c>
      <c r="F370" s="14" t="str">
        <v>1</v>
      </c>
      <c r="G370" s="14" t="str">
        <v>01-00-404-314</v>
      </c>
      <c r="H370" s="20" t="str">
        <v>LEGAL- WYOM ATONEMENT CHURCH</v>
      </c>
      <c r="I370" s="49" t="n">
        <v>74.06</v>
      </c>
      <c r="J370" s="49" t="n">
        <v>0</v>
      </c>
      <c r="K370" s="22" t="n">
        <f>I370-J370</f>
        <v>74.06</v>
      </c>
      <c r="L370" s="50" t="str">
        <v>Monthly check register</v>
      </c>
      <c r="M370" s="14" t="str">
        <v>2</v>
      </c>
      <c r="N370" s="20" t="str">
        <v>202602-BOW_Finances/RTK Jadic 4. Check Register Feb 2026.pdf</v>
      </c>
      <c r="O370" s="20" t="str">
        <v>LEGAL FEES</v>
      </c>
      <c r="P370" s="14" t="str">
        <v>FIN-202602-07</v>
      </c>
    </row>
    <row r="371" ht="44" customHeight="1">
      <c r="A371" s="2" t="str">
        <v>Jan-Jul 2026</v>
      </c>
      <c r="B371" s="47" t="n">
        <v>46065</v>
      </c>
      <c r="C371" s="2" t="str">
        <v>Hartman Valeriano et al.</v>
      </c>
      <c r="D371" s="2" t="str">
        <v>58530</v>
      </c>
      <c r="E371" s="2" t="str">
        <v>26-00331</v>
      </c>
      <c r="F371" s="2" t="str">
        <v>1</v>
      </c>
      <c r="G371" s="2" t="str">
        <v>01-00-404-314</v>
      </c>
      <c r="H371" s="5" t="str">
        <v>LEGAL - ADRIAN JADIC</v>
      </c>
      <c r="I371" s="44" t="n">
        <v>1600</v>
      </c>
      <c r="J371" s="44" t="n">
        <v>0</v>
      </c>
      <c r="K371" s="7" t="n">
        <f>I371-J371</f>
        <v>1600</v>
      </c>
      <c r="L371" s="31" t="str">
        <v>Monthly check register</v>
      </c>
      <c r="M371" s="2" t="str">
        <v>2</v>
      </c>
      <c r="N371" s="5" t="str">
        <v>202602-BOW_Finances/RTK Jadic 4. Check Register Feb 2026.pdf</v>
      </c>
      <c r="O371" s="5" t="str">
        <v>LEGAL FEES</v>
      </c>
      <c r="P371" s="2" t="str">
        <v>FIN-202602-07</v>
      </c>
    </row>
    <row r="372" ht="44" customHeight="1">
      <c r="A372" s="14" t="str">
        <v>Jan-Jul 2026</v>
      </c>
      <c r="B372" s="48" t="n">
        <v>46065</v>
      </c>
      <c r="C372" s="14" t="str">
        <v>Hartman Valeriano et al.</v>
      </c>
      <c r="D372" s="14" t="str">
        <v>58530</v>
      </c>
      <c r="E372" s="14" t="str">
        <v>26-00332</v>
      </c>
      <c r="F372" s="14" t="str">
        <v>1</v>
      </c>
      <c r="G372" s="14" t="str">
        <v>01-00-404-314</v>
      </c>
      <c r="H372" s="20" t="str">
        <v>LEGAL - WYOM BOROUGH GENERAL</v>
      </c>
      <c r="I372" s="49" t="n">
        <v>1187.59</v>
      </c>
      <c r="J372" s="49" t="n">
        <v>0</v>
      </c>
      <c r="K372" s="22" t="n">
        <f>I372-J372</f>
        <v>1187.59</v>
      </c>
      <c r="L372" s="50" t="str">
        <v>Monthly check register</v>
      </c>
      <c r="M372" s="14" t="str">
        <v>2</v>
      </c>
      <c r="N372" s="20" t="str">
        <v>202602-BOW_Finances/RTK Jadic 4. Check Register Feb 2026.pdf</v>
      </c>
      <c r="O372" s="20" t="str">
        <v>LEGAL FEES</v>
      </c>
      <c r="P372" s="14" t="str">
        <v>FIN-202602-07</v>
      </c>
    </row>
    <row r="373" ht="44" customHeight="1">
      <c r="A373" s="2" t="str">
        <v>Jan-Jul 2026</v>
      </c>
      <c r="B373" s="47" t="n">
        <v>46065</v>
      </c>
      <c r="C373" s="2" t="str">
        <v>Hartman Valeriano et al.</v>
      </c>
      <c r="D373" s="2" t="str">
        <v>58530</v>
      </c>
      <c r="E373" s="2" t="str">
        <v>26-00333</v>
      </c>
      <c r="F373" s="2" t="str">
        <v>1</v>
      </c>
      <c r="G373" s="2" t="str">
        <v>01-00-404-314</v>
      </c>
      <c r="H373" s="5" t="str">
        <v>LEGAL-BERKSHIRE MALL CODE ENFO</v>
      </c>
      <c r="I373" s="44" t="n">
        <v>60</v>
      </c>
      <c r="J373" s="44" t="n">
        <v>0</v>
      </c>
      <c r="K373" s="7" t="n">
        <f>I373-J373</f>
        <v>60</v>
      </c>
      <c r="L373" s="31" t="str">
        <v>Monthly check register</v>
      </c>
      <c r="M373" s="2" t="str">
        <v>2</v>
      </c>
      <c r="N373" s="5" t="str">
        <v>202602-BOW_Finances/RTK Jadic 4. Check Register Feb 2026.pdf</v>
      </c>
      <c r="O373" s="5" t="str">
        <v>LEGAL FEES</v>
      </c>
      <c r="P373" s="2" t="str">
        <v>FIN-202602-07</v>
      </c>
    </row>
    <row r="374" ht="44" customHeight="1">
      <c r="A374" s="14" t="str">
        <v>Jan-Jul 2026</v>
      </c>
      <c r="B374" s="48" t="n">
        <v>46093</v>
      </c>
      <c r="C374" s="14" t="str">
        <v>Hartman Valeriano et al.</v>
      </c>
      <c r="D374" s="14" t="str">
        <v>58687</v>
      </c>
      <c r="E374" s="14" t="str">
        <v>26-00600</v>
      </c>
      <c r="F374" s="14" t="str">
        <v>1</v>
      </c>
      <c r="G374" s="14" t="str">
        <v>01-00-404-314</v>
      </c>
      <c r="H374" s="20" t="str">
        <v>LEGAL - ADRIAN JADIC</v>
      </c>
      <c r="I374" s="49" t="n">
        <v>100</v>
      </c>
      <c r="J374" s="49" t="n">
        <v>0</v>
      </c>
      <c r="K374" s="22" t="n">
        <f>I374-J374</f>
        <v>100</v>
      </c>
      <c r="L374" s="50" t="str">
        <v>Monthly check register</v>
      </c>
      <c r="M374" s="14" t="str">
        <v>2</v>
      </c>
      <c r="N374" s="20" t="str">
        <v>March Check Register.pdf</v>
      </c>
      <c r="O374" s="20" t="str">
        <v>LEGAL FEES</v>
      </c>
      <c r="P374" s="14" t="str">
        <v>FIN-202603-06</v>
      </c>
    </row>
    <row r="375" ht="44" customHeight="1">
      <c r="A375" s="2" t="str">
        <v>Jan-Jul 2026</v>
      </c>
      <c r="B375" s="47" t="n">
        <v>46093</v>
      </c>
      <c r="C375" s="2" t="str">
        <v>Hartman Valeriano et al.</v>
      </c>
      <c r="D375" s="2" t="str">
        <v>58687</v>
      </c>
      <c r="E375" s="2" t="str">
        <v>26-00601</v>
      </c>
      <c r="F375" s="2" t="str">
        <v>1</v>
      </c>
      <c r="G375" s="2" t="str">
        <v>01-00-404-314</v>
      </c>
      <c r="H375" s="5" t="str">
        <v>LEGAL-BERKSHIRE MALL CODE ENF</v>
      </c>
      <c r="I375" s="44" t="n">
        <v>1640</v>
      </c>
      <c r="J375" s="44" t="n">
        <v>0</v>
      </c>
      <c r="K375" s="7" t="n">
        <f>I375-J375</f>
        <v>1640</v>
      </c>
      <c r="L375" s="31" t="str">
        <v>Monthly check register</v>
      </c>
      <c r="M375" s="2" t="str">
        <v>2</v>
      </c>
      <c r="N375" s="5" t="str">
        <v>March Check Register.pdf</v>
      </c>
      <c r="O375" s="5" t="str">
        <v>LEGAL FEES</v>
      </c>
      <c r="P375" s="2" t="str">
        <v>FIN-202603-06</v>
      </c>
    </row>
    <row r="376" ht="44" customHeight="1">
      <c r="A376" s="14" t="str">
        <v>Jan-Jul 2026</v>
      </c>
      <c r="B376" s="48" t="n">
        <v>46093</v>
      </c>
      <c r="C376" s="14" t="str">
        <v>Hartman Valeriano et al.</v>
      </c>
      <c r="D376" s="14" t="str">
        <v>58687</v>
      </c>
      <c r="E376" s="14" t="str">
        <v>26-00602</v>
      </c>
      <c r="F376" s="14" t="str">
        <v>1</v>
      </c>
      <c r="G376" s="14" t="str">
        <v>01-00-404-314</v>
      </c>
      <c r="H376" s="20" t="str">
        <v>LEGAL - BERKSHIRE MALL SWM</v>
      </c>
      <c r="I376" s="49" t="n">
        <v>80</v>
      </c>
      <c r="J376" s="49" t="n">
        <v>0</v>
      </c>
      <c r="K376" s="22" t="n">
        <f>I376-J376</f>
        <v>80</v>
      </c>
      <c r="L376" s="50" t="str">
        <v>Monthly check register</v>
      </c>
      <c r="M376" s="14" t="str">
        <v>2</v>
      </c>
      <c r="N376" s="20" t="str">
        <v>March Check Register.pdf</v>
      </c>
      <c r="O376" s="20" t="str">
        <v>LEGAL FEES</v>
      </c>
      <c r="P376" s="14" t="str">
        <v>FIN-202603-06</v>
      </c>
    </row>
    <row r="377" ht="44" customHeight="1">
      <c r="A377" s="2" t="str">
        <v>Jan-Jul 2026</v>
      </c>
      <c r="B377" s="47" t="n">
        <v>46121</v>
      </c>
      <c r="C377" s="2" t="str">
        <v>Hartman Valeriano et al.</v>
      </c>
      <c r="D377" s="2" t="str">
        <v>58869</v>
      </c>
      <c r="E377" s="2" t="str">
        <v>26-00910</v>
      </c>
      <c r="F377" s="2" t="str">
        <v>1</v>
      </c>
      <c r="G377" s="2" t="str">
        <v>01-00-404-314</v>
      </c>
      <c r="H377" s="5" t="str">
        <v>LEGAL - WYOM BORO GENERAL</v>
      </c>
      <c r="I377" s="44" t="n">
        <v>395</v>
      </c>
      <c r="J377" s="44" t="n">
        <v>0</v>
      </c>
      <c r="K377" s="7" t="n">
        <f>I377-J377</f>
        <v>395</v>
      </c>
      <c r="L377" s="31" t="str">
        <v>Monthly check register</v>
      </c>
      <c r="M377" s="2" t="str">
        <v>2</v>
      </c>
      <c r="N377" s="5" t="str">
        <v>April Check Register.pdf</v>
      </c>
      <c r="O377" s="5" t="str">
        <v>LEGAL FEES</v>
      </c>
      <c r="P377" s="2" t="str">
        <v>FIN-202604-04</v>
      </c>
    </row>
    <row r="378" ht="44" customHeight="1">
      <c r="A378" s="14" t="str">
        <v>Jan-Jul 2026</v>
      </c>
      <c r="B378" s="48" t="n">
        <v>46121</v>
      </c>
      <c r="C378" s="14" t="str">
        <v>Hartman Valeriano et al.</v>
      </c>
      <c r="D378" s="14" t="str">
        <v>58869</v>
      </c>
      <c r="E378" s="14" t="str">
        <v>26-00911</v>
      </c>
      <c r="F378" s="14" t="str">
        <v>1</v>
      </c>
      <c r="G378" s="14" t="str">
        <v>01-00-404-314</v>
      </c>
      <c r="H378" s="20" t="str">
        <v>LEGAL - ADRIAN JADIC</v>
      </c>
      <c r="I378" s="49" t="n">
        <v>120</v>
      </c>
      <c r="J378" s="49" t="n">
        <v>0</v>
      </c>
      <c r="K378" s="22" t="n">
        <f>I378-J378</f>
        <v>120</v>
      </c>
      <c r="L378" s="50" t="str">
        <v>Monthly check register</v>
      </c>
      <c r="M378" s="14" t="str">
        <v>2</v>
      </c>
      <c r="N378" s="20" t="str">
        <v>April Check Register.pdf</v>
      </c>
      <c r="O378" s="20" t="str">
        <v>LEGAL FEES</v>
      </c>
      <c r="P378" s="14" t="str">
        <v>FIN-202604-04</v>
      </c>
    </row>
    <row r="379" ht="44" customHeight="1">
      <c r="A379" s="2" t="str">
        <v>Jan-Jul 2026</v>
      </c>
      <c r="B379" s="47" t="n">
        <v>46121</v>
      </c>
      <c r="C379" s="2" t="str">
        <v>Hartman Valeriano et al.</v>
      </c>
      <c r="D379" s="2" t="str">
        <v>58869</v>
      </c>
      <c r="E379" s="2" t="str">
        <v>26-00912</v>
      </c>
      <c r="F379" s="2" t="str">
        <v>1</v>
      </c>
      <c r="G379" s="2" t="str">
        <v>01-00-404-314</v>
      </c>
      <c r="H379" s="5" t="str">
        <v>LEGAL-BERKSHIRE MALL CODE ENFO</v>
      </c>
      <c r="I379" s="44" t="n">
        <v>280</v>
      </c>
      <c r="J379" s="44" t="n">
        <v>0</v>
      </c>
      <c r="K379" s="7" t="n">
        <f>I379-J379</f>
        <v>280</v>
      </c>
      <c r="L379" s="31" t="str">
        <v>Monthly check register</v>
      </c>
      <c r="M379" s="2" t="str">
        <v>2</v>
      </c>
      <c r="N379" s="5" t="str">
        <v>April Check Register.pdf</v>
      </c>
      <c r="O379" s="5" t="str">
        <v>LEGAL FEES</v>
      </c>
      <c r="P379" s="2" t="str">
        <v>FIN-202604-04</v>
      </c>
    </row>
    <row r="380" ht="44" customHeight="1">
      <c r="A380" s="14" t="str">
        <v>Jan-Jul 2026</v>
      </c>
      <c r="B380" s="48" t="n">
        <v>46121</v>
      </c>
      <c r="C380" s="14" t="str">
        <v>Hartman Valeriano et al.</v>
      </c>
      <c r="D380" s="14" t="str">
        <v>58869</v>
      </c>
      <c r="E380" s="14" t="str">
        <v>26-00913</v>
      </c>
      <c r="F380" s="14" t="str">
        <v>1</v>
      </c>
      <c r="G380" s="14" t="str">
        <v>01-00-404-314</v>
      </c>
      <c r="H380" s="20" t="str">
        <v>LEGAL - BERKSHIRE MALL SWM</v>
      </c>
      <c r="I380" s="49" t="n">
        <v>620</v>
      </c>
      <c r="J380" s="49" t="n">
        <v>0</v>
      </c>
      <c r="K380" s="22" t="n">
        <f>I380-J380</f>
        <v>620</v>
      </c>
      <c r="L380" s="50" t="str">
        <v>Monthly check register</v>
      </c>
      <c r="M380" s="14" t="str">
        <v>2</v>
      </c>
      <c r="N380" s="20" t="str">
        <v>April Check Register.pdf</v>
      </c>
      <c r="O380" s="20" t="str">
        <v>LEGAL FEES</v>
      </c>
      <c r="P380" s="14" t="str">
        <v>FIN-202604-04</v>
      </c>
    </row>
    <row r="381" ht="44" customHeight="1">
      <c r="A381" s="2" t="str">
        <v>Jan-Jul 2026</v>
      </c>
      <c r="B381" s="47" t="n">
        <v>46191</v>
      </c>
      <c r="C381" s="2" t="str">
        <v>Hartman Valeriano et al.</v>
      </c>
      <c r="D381" s="2" t="str">
        <v>59271</v>
      </c>
      <c r="E381" s="2" t="str">
        <v>26-01507</v>
      </c>
      <c r="F381" s="2" t="str">
        <v>1</v>
      </c>
      <c r="G381" s="2" t="str">
        <v>01-00-404-314</v>
      </c>
      <c r="H381" s="5" t="str">
        <v>LEGAL - BERKSHIRE MALL SWM</v>
      </c>
      <c r="I381" s="44" t="n">
        <v>520</v>
      </c>
      <c r="J381" s="44" t="n">
        <v>0</v>
      </c>
      <c r="K381" s="7" t="n">
        <f>I381-J381</f>
        <v>520</v>
      </c>
      <c r="L381" s="31" t="str">
        <v>Monthly check register</v>
      </c>
      <c r="M381" s="2" t="str">
        <v>2</v>
      </c>
      <c r="N381" s="5" t="str"/>
      <c r="O381" s="5" t="str">
        <v>LEGAL FEES</v>
      </c>
      <c r="P381" s="2" t="str">
        <v>FIN-202606-03</v>
      </c>
    </row>
    <row r="382" ht="44" customHeight="1">
      <c r="A382" s="14" t="str">
        <v>Jan-Jul 2026</v>
      </c>
      <c r="B382" s="48" t="n">
        <v>46212</v>
      </c>
      <c r="C382" s="14" t="str">
        <v>Hartman Valeriano et al.</v>
      </c>
      <c r="D382" s="14" t="str">
        <v>59461</v>
      </c>
      <c r="E382" s="14" t="str">
        <v>26-01700</v>
      </c>
      <c r="F382" s="14" t="str">
        <v>1</v>
      </c>
      <c r="G382" s="14" t="str">
        <v>01-00-404-314</v>
      </c>
      <c r="H382" s="20" t="str">
        <v>LEGAL - WYOM BORO CODIFICATION</v>
      </c>
      <c r="I382" s="49" t="n">
        <v>580</v>
      </c>
      <c r="J382" s="49" t="n">
        <v>0</v>
      </c>
      <c r="K382" s="22" t="n">
        <f>I382-J382</f>
        <v>580</v>
      </c>
      <c r="L382" s="50" t="str">
        <v>Monthly check register</v>
      </c>
      <c r="M382" s="14" t="str">
        <v>1</v>
      </c>
      <c r="N382" s="20" t="str"/>
      <c r="O382" s="20" t="str">
        <v>LEGAL FEES</v>
      </c>
      <c r="P382" s="14" t="str">
        <v>FIN-202607-03</v>
      </c>
    </row>
    <row r="383" ht="44" customHeight="1">
      <c r="A383" s="2" t="str">
        <v>Jan-Jul 2026</v>
      </c>
      <c r="B383" s="47" t="n">
        <v>46212</v>
      </c>
      <c r="C383" s="2" t="str">
        <v>Hartman Valeriano et al.</v>
      </c>
      <c r="D383" s="2" t="str">
        <v>59461</v>
      </c>
      <c r="E383" s="2" t="str">
        <v>26-01701</v>
      </c>
      <c r="F383" s="2" t="str">
        <v>1</v>
      </c>
      <c r="G383" s="2" t="str">
        <v>01-00-404-314</v>
      </c>
      <c r="H383" s="5" t="str">
        <v>LEGAL - BERKSHIRE MALL SWM</v>
      </c>
      <c r="I383" s="44" t="n">
        <v>200</v>
      </c>
      <c r="J383" s="44" t="n">
        <v>0</v>
      </c>
      <c r="K383" s="7" t="n">
        <f>I383-J383</f>
        <v>200</v>
      </c>
      <c r="L383" s="31" t="str">
        <v>Monthly check register</v>
      </c>
      <c r="M383" s="2" t="str">
        <v>1</v>
      </c>
      <c r="N383" s="5" t="str"/>
      <c r="O383" s="5" t="str">
        <v>LEGAL FEES</v>
      </c>
      <c r="P383" s="2" t="str">
        <v>FIN-202607-03</v>
      </c>
    </row>
    <row r="384" ht="44" customHeight="1">
      <c r="A384" s="14" t="str">
        <v>Jan-Jul 2026</v>
      </c>
      <c r="B384" s="48" t="n">
        <v>46219</v>
      </c>
      <c r="C384" s="14" t="str">
        <v>Hartman Valeriano et al.</v>
      </c>
      <c r="D384" s="14" t="str">
        <v>59513</v>
      </c>
      <c r="E384" s="14" t="str">
        <v>26-01762</v>
      </c>
      <c r="F384" s="14" t="str">
        <v>1</v>
      </c>
      <c r="G384" s="14" t="str">
        <v>01-00-404-314</v>
      </c>
      <c r="H384" s="20" t="str">
        <v>LEGAL-BERKSHIRE MALL CODE ENF</v>
      </c>
      <c r="I384" s="49" t="n">
        <v>340</v>
      </c>
      <c r="J384" s="49" t="n">
        <v>0</v>
      </c>
      <c r="K384" s="22" t="n">
        <f>I384-J384</f>
        <v>340</v>
      </c>
      <c r="L384" s="50" t="str">
        <v>Monthly check register</v>
      </c>
      <c r="M384" s="14" t="str">
        <v>3</v>
      </c>
      <c r="N384" s="20" t="str"/>
      <c r="O384" s="20" t="str">
        <v>LEGAL FEES</v>
      </c>
      <c r="P384" s="14" t="str">
        <v>FIN-202607-03</v>
      </c>
    </row>
    <row r="385" ht="44" customHeight="1">
      <c r="A385" s="2" t="str">
        <v>Jan-Jul 2026</v>
      </c>
      <c r="B385" s="47" t="n">
        <v>46219</v>
      </c>
      <c r="C385" s="2" t="str">
        <v>Hartman Valeriano et al.</v>
      </c>
      <c r="D385" s="2" t="str">
        <v>59513</v>
      </c>
      <c r="E385" s="2" t="str">
        <v>26-01763</v>
      </c>
      <c r="F385" s="2" t="str">
        <v>1</v>
      </c>
      <c r="G385" s="2" t="str">
        <v>01-00-404-314</v>
      </c>
      <c r="H385" s="5" t="str">
        <v>LEGAL - BERKSHIRE MALL SWM</v>
      </c>
      <c r="I385" s="44" t="n">
        <v>640</v>
      </c>
      <c r="J385" s="44" t="n">
        <v>0</v>
      </c>
      <c r="K385" s="7" t="n">
        <f>I385-J385</f>
        <v>640</v>
      </c>
      <c r="L385" s="31" t="str">
        <v>Monthly check register</v>
      </c>
      <c r="M385" s="2" t="str">
        <v>3</v>
      </c>
      <c r="N385" s="5" t="str"/>
      <c r="O385" s="5" t="str">
        <v>LEGAL FEES</v>
      </c>
      <c r="P385" s="2" t="str">
        <v>FIN-202607-03</v>
      </c>
    </row>
    <row r="386" ht="44" customHeight="1">
      <c r="A386" s="14" t="str">
        <v>Aug 2026</v>
      </c>
      <c r="B386" s="48" t="n">
        <v>46261</v>
      </c>
      <c r="C386" s="14" t="str">
        <v>Hartman Valeriano et al.</v>
      </c>
      <c r="D386" s="14" t="str">
        <v>59804</v>
      </c>
      <c r="E386" s="14" t="str">
        <v>26-02244</v>
      </c>
      <c r="F386" s="14" t="str"/>
      <c r="G386" s="14" t="str">
        <v>01-00-404-314</v>
      </c>
      <c r="H386" s="20" t="str">
        <v>1 LEGAL -BERKSHIRE MALL CODE ENF</v>
      </c>
      <c r="I386" s="49" t="n">
        <v>160</v>
      </c>
      <c r="J386" s="49" t="n">
        <v>0</v>
      </c>
      <c r="K386" s="22" t="n">
        <f>I386-J386</f>
        <v>160</v>
      </c>
      <c r="L386" s="50" t="str">
        <v>Monthly check register</v>
      </c>
      <c r="M386" s="14" t="str">
        <v>5</v>
      </c>
      <c r="N386" s="20" t="str"/>
      <c r="O386" s="20" t="str">
        <v>LEGAL FEES</v>
      </c>
      <c r="P386" s="14" t="str">
        <v>AUG</v>
      </c>
    </row>
    <row r="387" ht="44" customHeight="1">
      <c r="A387" s="2" t="str">
        <v>Sep 2026</v>
      </c>
      <c r="B387" s="47" t="n">
        <v>46268</v>
      </c>
      <c r="C387" s="2" t="str">
        <v>Hartman Valeriano et al.</v>
      </c>
      <c r="D387" s="2" t="str">
        <v>59850</v>
      </c>
      <c r="E387" s="2" t="str">
        <v>26-02354</v>
      </c>
      <c r="F387" s="2" t="str"/>
      <c r="G387" s="2" t="str">
        <v>01-00-404-314</v>
      </c>
      <c r="H387" s="5" t="str">
        <v>HARTMAN VALERIANO Check 59850 09/03/26 General Fund 01-00-404-314 Legal Fees LEGAL -BERKSHIRE MALL SSWM 26-02354 $ 120.00</v>
      </c>
      <c r="I387" s="44"/>
      <c r="J387" s="44"/>
      <c r="K387" s="44" t="n">
        <v>120</v>
      </c>
      <c r="L387" s="31" t="str">
        <v>October 13 packet</v>
      </c>
      <c r="M387" s="2" t="str">
        <v>66</v>
      </c>
      <c r="N387" s="5" t="str"/>
      <c r="O387" s="5" t="str">
        <v>See source line</v>
      </c>
      <c r="P387" s="2" t="str">
        <v>SEP</v>
      </c>
    </row>
    <row r="388" ht="44" customHeight="1">
      <c r="A388" s="14" t="str">
        <v>Sep 2026</v>
      </c>
      <c r="B388" s="48" t="n">
        <v>46268</v>
      </c>
      <c r="C388" s="14" t="str">
        <v>Hartman Valeriano et al.</v>
      </c>
      <c r="D388" s="14" t="str">
        <v>59850</v>
      </c>
      <c r="E388" s="14" t="str">
        <v>26-02355</v>
      </c>
      <c r="F388" s="14" t="str"/>
      <c r="G388" s="14" t="str">
        <v>01-00-404-314</v>
      </c>
      <c r="H388" s="20" t="str">
        <v>Check 59850 09/03/26 General Fund 01-00-404-314 Legal Fees LEGAL - WYOM BOROUGH 26-02355 $ 636.50</v>
      </c>
      <c r="I388" s="49"/>
      <c r="J388" s="49"/>
      <c r="K388" s="49" t="n">
        <v>636.5</v>
      </c>
      <c r="L388" s="50" t="str">
        <v>October 13 packet</v>
      </c>
      <c r="M388" s="14" t="str">
        <v>66</v>
      </c>
      <c r="N388" s="20" t="str"/>
      <c r="O388" s="20" t="str">
        <v>See source line</v>
      </c>
      <c r="P388" s="14" t="str">
        <v>SEP</v>
      </c>
    </row>
    <row r="389" ht="44" customHeight="1">
      <c r="A389" s="2" t="str">
        <v>Sep 2026</v>
      </c>
      <c r="B389" s="47" t="n">
        <v>46268</v>
      </c>
      <c r="C389" s="2" t="str">
        <v>Hartman Valeriano et al.</v>
      </c>
      <c r="D389" s="2" t="str">
        <v>59850</v>
      </c>
      <c r="E389" s="2" t="str">
        <v>26-02356</v>
      </c>
      <c r="F389" s="2" t="str"/>
      <c r="G389" s="2" t="str">
        <v>01-00-404-314</v>
      </c>
      <c r="H389" s="5" t="str">
        <v>Check 59850 09/03/26 General Fund 01-00-404-314 Legal Fees LEGAL-BERKSHIRE MALL CODE 26-02356 $ 160.00</v>
      </c>
      <c r="I389" s="44"/>
      <c r="J389" s="44"/>
      <c r="K389" s="44" t="n">
        <v>160</v>
      </c>
      <c r="L389" s="31" t="str">
        <v>October 13 packet</v>
      </c>
      <c r="M389" s="2" t="str">
        <v>66</v>
      </c>
      <c r="N389" s="5" t="str"/>
      <c r="O389" s="5" t="str">
        <v>See source line</v>
      </c>
      <c r="P389" s="2" t="str">
        <v>SEP</v>
      </c>
    </row>
    <row r="390" ht="44" customHeight="1">
      <c r="A390" s="14" t="str">
        <v>Jan-Jul 2026</v>
      </c>
      <c r="B390" s="48" t="n">
        <v>46079</v>
      </c>
      <c r="C390" s="14" t="str">
        <v>Kozloff Stoudt</v>
      </c>
      <c r="D390" s="14" t="str">
        <v>58607</v>
      </c>
      <c r="E390" s="14" t="str">
        <v>26-00475</v>
      </c>
      <c r="F390" s="14" t="str">
        <v>1</v>
      </c>
      <c r="G390" s="14" t="str">
        <v>01-00-414-201</v>
      </c>
      <c r="H390" s="20" t="str">
        <v>ZONING HEARING MATTERS</v>
      </c>
      <c r="I390" s="49" t="n">
        <v>121.5</v>
      </c>
      <c r="J390" s="49" t="n">
        <v>0</v>
      </c>
      <c r="K390" s="22" t="n">
        <f>I390-J390</f>
        <v>121.5</v>
      </c>
      <c r="L390" s="50" t="str">
        <v>Monthly check register</v>
      </c>
      <c r="M390" s="14" t="str">
        <v>4</v>
      </c>
      <c r="N390" s="20" t="str">
        <v>202602-BOW_Finances/RTK Jadic 4. Check Register Feb 2026.pdf</v>
      </c>
      <c r="O390" s="20" t="str">
        <v>ZONING LEGAL EXPENSES</v>
      </c>
      <c r="P390" s="14" t="str">
        <v>FIN-202602-07</v>
      </c>
    </row>
    <row r="391" ht="44" customHeight="1">
      <c r="A391" s="2" t="str">
        <v>Jan-Jul 2026</v>
      </c>
      <c r="B391" s="47" t="n">
        <v>46079</v>
      </c>
      <c r="C391" s="2" t="str">
        <v>Kozloff Stoudt</v>
      </c>
      <c r="D391" s="2" t="str">
        <v>58607</v>
      </c>
      <c r="E391" s="2" t="str">
        <v>26-00476</v>
      </c>
      <c r="F391" s="2" t="str">
        <v>1</v>
      </c>
      <c r="G391" s="2" t="str">
        <v>01-00-410-318</v>
      </c>
      <c r="H391" s="5" t="str">
        <v>CIVIL SERVICE COMISSION</v>
      </c>
      <c r="I391" s="44" t="n">
        <v>2346.74</v>
      </c>
      <c r="J391" s="44" t="n">
        <v>0</v>
      </c>
      <c r="K391" s="7" t="n">
        <f>I391-J391</f>
        <v>2346.74</v>
      </c>
      <c r="L391" s="31" t="str">
        <v>Monthly check register</v>
      </c>
      <c r="M391" s="2" t="str">
        <v>4</v>
      </c>
      <c r="N391" s="5" t="str">
        <v>202602-BOW_Finances/RTK Jadic 4. Check Register Feb 2026.pdf</v>
      </c>
      <c r="O391" s="5" t="str">
        <v>CIVIL SERVICE</v>
      </c>
      <c r="P391" s="2" t="str">
        <v>FIN-202602-07</v>
      </c>
    </row>
    <row r="392" ht="44" customHeight="1">
      <c r="A392" s="14" t="str">
        <v>Jan-Jul 2026</v>
      </c>
      <c r="B392" s="48" t="n">
        <v>46079</v>
      </c>
      <c r="C392" s="14" t="str">
        <v>Kozloff Stoudt</v>
      </c>
      <c r="D392" s="14" t="str">
        <v>58607</v>
      </c>
      <c r="E392" s="14" t="str">
        <v>26-00476</v>
      </c>
      <c r="F392" s="14" t="str">
        <v>2</v>
      </c>
      <c r="G392" s="14" t="str">
        <v>01-00-404-314</v>
      </c>
      <c r="H392" s="20" t="str">
        <v>CIVIL SERVICE COMISSION</v>
      </c>
      <c r="I392" s="49" t="n">
        <v>710.57</v>
      </c>
      <c r="J392" s="49" t="n">
        <v>0</v>
      </c>
      <c r="K392" s="22" t="n">
        <f>I392-J392</f>
        <v>710.57</v>
      </c>
      <c r="L392" s="50" t="str">
        <v>Monthly check register</v>
      </c>
      <c r="M392" s="14" t="str">
        <v>4</v>
      </c>
      <c r="N392" s="20" t="str">
        <v>202602-BOW_Finances/RTK Jadic 4. Check Register Feb 2026.pdf</v>
      </c>
      <c r="O392" s="20" t="str">
        <v>LEGAL FEES</v>
      </c>
      <c r="P392" s="14" t="str">
        <v>FIN-202602-07</v>
      </c>
    </row>
    <row r="393" ht="44" customHeight="1">
      <c r="A393" s="2" t="str">
        <v>Jan-Jul 2026</v>
      </c>
      <c r="B393" s="47" t="n">
        <v>46107</v>
      </c>
      <c r="C393" s="2" t="str">
        <v>Kozloff Stoudt</v>
      </c>
      <c r="D393" s="2" t="str">
        <v>58790</v>
      </c>
      <c r="E393" s="2" t="str">
        <v>26-00742</v>
      </c>
      <c r="F393" s="2" t="str">
        <v>1</v>
      </c>
      <c r="G393" s="2" t="str">
        <v>01-00-414-201</v>
      </c>
      <c r="H393" s="5" t="str">
        <v>ZONING HEARING MATTERS</v>
      </c>
      <c r="I393" s="44" t="n">
        <v>6418.2</v>
      </c>
      <c r="J393" s="44" t="n">
        <v>0</v>
      </c>
      <c r="K393" s="7" t="n">
        <f>I393-J393</f>
        <v>6418.2</v>
      </c>
      <c r="L393" s="31" t="str">
        <v>Monthly check register</v>
      </c>
      <c r="M393" s="2" t="str">
        <v>4</v>
      </c>
      <c r="N393" s="5" t="str">
        <v>March Check Register.pdf</v>
      </c>
      <c r="O393" s="5" t="str">
        <v>ZONING LEGAL EXPENSES</v>
      </c>
      <c r="P393" s="2" t="str">
        <v>FIN-202603-06</v>
      </c>
    </row>
    <row r="394" ht="44" customHeight="1">
      <c r="A394" s="14" t="str">
        <v>Jan-Jul 2026</v>
      </c>
      <c r="B394" s="48" t="n">
        <v>46184</v>
      </c>
      <c r="C394" s="14" t="str">
        <v>Kozloff Stoudt</v>
      </c>
      <c r="D394" s="14" t="str">
        <v>59238</v>
      </c>
      <c r="E394" s="14" t="str">
        <v>26-01445</v>
      </c>
      <c r="F394" s="14" t="str">
        <v>1</v>
      </c>
      <c r="G394" s="14" t="str">
        <v>01-00-414-201</v>
      </c>
      <c r="H394" s="20" t="str">
        <v>ZONING HEARING MATTERS</v>
      </c>
      <c r="I394" s="49" t="n">
        <v>5978</v>
      </c>
      <c r="J394" s="49" t="n">
        <v>0</v>
      </c>
      <c r="K394" s="22" t="n">
        <f>I394-J394</f>
        <v>5978</v>
      </c>
      <c r="L394" s="50" t="str">
        <v>Monthly check register</v>
      </c>
      <c r="M394" s="14" t="str">
        <v>2</v>
      </c>
      <c r="N394" s="20" t="str"/>
      <c r="O394" s="20" t="str">
        <v>ZONING LEGAL EXPENSES</v>
      </c>
      <c r="P394" s="14" t="str">
        <v>FIN-202606-03</v>
      </c>
    </row>
    <row r="395" ht="44" customHeight="1">
      <c r="A395" s="2" t="str">
        <v>Sep 2026</v>
      </c>
      <c r="B395" s="47" t="n">
        <v>46289</v>
      </c>
      <c r="C395" s="2" t="str">
        <v>Kozloff Stoudt</v>
      </c>
      <c r="D395" s="2" t="str">
        <v>59979</v>
      </c>
      <c r="E395" s="2" t="str">
        <v>26-02498</v>
      </c>
      <c r="F395" s="2" t="str"/>
      <c r="G395" s="2" t="str">
        <v>01-00-414-201</v>
      </c>
      <c r="H395" s="5" t="str">
        <v>KOZLOFF STOUDT  Check 59979 09/24/26 General Fund 01-00-414-201 Zoning Legal Expenses ZONING HEARING MATTERS 26-02498 $ 4,699.22</v>
      </c>
      <c r="I395" s="44"/>
      <c r="J395" s="44"/>
      <c r="K395" s="44" t="n">
        <v>4699.22</v>
      </c>
      <c r="L395" s="31" t="str">
        <v>October 13 packet</v>
      </c>
      <c r="M395" s="2" t="str">
        <v>67</v>
      </c>
      <c r="N395" s="5" t="str"/>
      <c r="O395" s="5" t="str">
        <v>See source line</v>
      </c>
      <c r="P395" s="2" t="str">
        <v>SEP</v>
      </c>
    </row>
    <row r="396" ht="44" customHeight="1">
      <c r="A396" s="14" t="str">
        <v>Jan-Jul 2026</v>
      </c>
      <c r="B396" s="48" t="n">
        <v>46212</v>
      </c>
      <c r="C396" s="14" t="str">
        <v>Salzmann Hughes</v>
      </c>
      <c r="D396" s="14" t="str">
        <v>59475</v>
      </c>
      <c r="E396" s="14" t="str">
        <v>26-01726</v>
      </c>
      <c r="F396" s="14" t="str">
        <v>1</v>
      </c>
      <c r="G396" s="14" t="str">
        <v>01-00-404-314</v>
      </c>
      <c r="H396" s="20" t="str">
        <v>SPECIAL COUNSEL- BERKSHIRE MAL</v>
      </c>
      <c r="I396" s="49" t="n">
        <v>2990</v>
      </c>
      <c r="J396" s="49" t="n">
        <v>0</v>
      </c>
      <c r="K396" s="22" t="n">
        <f>I396-J396</f>
        <v>2990</v>
      </c>
      <c r="L396" s="50" t="str">
        <v>Monthly check register</v>
      </c>
      <c r="M396" s="14" t="str">
        <v>2</v>
      </c>
      <c r="N396" s="20" t="str"/>
      <c r="O396" s="20" t="str">
        <v>LEGAL FEES</v>
      </c>
      <c r="P396" s="14" t="str">
        <v>FIN-202607-03</v>
      </c>
    </row>
    <row r="397" ht="44" customHeight="1">
      <c r="A397" s="2" t="str">
        <v>Aug 2026</v>
      </c>
      <c r="B397" s="47" t="n">
        <v>46247</v>
      </c>
      <c r="C397" s="2" t="str">
        <v>Salzmann Hughes</v>
      </c>
      <c r="D397" s="2" t="str">
        <v>59739</v>
      </c>
      <c r="E397" s="2" t="str">
        <v>26-02109</v>
      </c>
      <c r="F397" s="2" t="str"/>
      <c r="G397" s="2" t="str">
        <v>01-00-404-314</v>
      </c>
      <c r="H397" s="5" t="str">
        <v>1 SPECIAL COUNSEL - BERKSHIRE MA</v>
      </c>
      <c r="I397" s="44" t="n">
        <v>3787.5</v>
      </c>
      <c r="J397" s="44" t="n">
        <v>0</v>
      </c>
      <c r="K397" s="7" t="n">
        <f>I397-J397</f>
        <v>3787.5</v>
      </c>
      <c r="L397" s="31" t="str">
        <v>Monthly check register</v>
      </c>
      <c r="M397" s="2" t="str">
        <v>2</v>
      </c>
      <c r="N397" s="5" t="str"/>
      <c r="O397" s="5" t="str">
        <v>LEGAL FEES</v>
      </c>
      <c r="P397" s="2" t="str">
        <v>AUG</v>
      </c>
    </row>
    <row r="398" ht="44" customHeight="1">
      <c r="A398" s="14" t="str">
        <v>Sep 2026</v>
      </c>
      <c r="B398" s="48" t="n">
        <v>46275</v>
      </c>
      <c r="C398" s="14" t="str">
        <v>Salzmann Hughes</v>
      </c>
      <c r="D398" s="14" t="str">
        <v>59898</v>
      </c>
      <c r="E398" s="14" t="str">
        <v>26-02406</v>
      </c>
      <c r="F398" s="14" t="str"/>
      <c r="G398" s="14" t="str">
        <v>01-00-404-314</v>
      </c>
      <c r="H398" s="20" t="str">
        <v>SALZMANN HUGHES, PC Check 59898 09/10/26 General Fund 01-00-404-314 Legal Fees SPECIAL COUNCIL-BERKSHIRE 26-02406 $ 9,350.00</v>
      </c>
      <c r="I398" s="49"/>
      <c r="J398" s="49"/>
      <c r="K398" s="49" t="n">
        <v>9350</v>
      </c>
      <c r="L398" s="50" t="str">
        <v>October 13 packet</v>
      </c>
      <c r="M398" s="14" t="str">
        <v>71</v>
      </c>
      <c r="N398" s="20" t="str"/>
      <c r="O398" s="20" t="str">
        <v>See source line</v>
      </c>
      <c r="P398" s="14" t="str">
        <v>SEP</v>
      </c>
    </row>
    <row r="399" ht="44" customHeight="1">
      <c r="A399" s="2" t="str">
        <v>Jan-Jul 2026</v>
      </c>
      <c r="B399" s="47" t="n">
        <v>46051</v>
      </c>
      <c r="C399" s="2" t="str">
        <v>Eckert Seamans</v>
      </c>
      <c r="D399" s="2" t="str">
        <v>58425</v>
      </c>
      <c r="E399" s="2" t="str">
        <v>26-00181</v>
      </c>
      <c r="F399" s="2" t="str">
        <v>1</v>
      </c>
      <c r="G399" s="2" t="str">
        <v>01-00-404-314</v>
      </c>
      <c r="H399" s="5" t="str">
        <v>GENERAL LABOR MATTERS</v>
      </c>
      <c r="I399" s="44" t="n">
        <v>220</v>
      </c>
      <c r="J399" s="44" t="n">
        <v>0</v>
      </c>
      <c r="K399" s="7" t="n">
        <f>I399-J399</f>
        <v>220</v>
      </c>
      <c r="L399" s="31" t="str">
        <v>Monthly check register</v>
      </c>
      <c r="M399" s="2" t="str">
        <v>9, 20, 31, 42</v>
      </c>
      <c r="N399" s="5" t="str"/>
      <c r="O399" s="5" t="str">
        <v>LEGAL FEES</v>
      </c>
      <c r="P399" s="2" t="str">
        <v>FIN-202601-05</v>
      </c>
    </row>
    <row r="400" ht="44" customHeight="1">
      <c r="A400" s="14" t="str">
        <v>Jan-Jul 2026</v>
      </c>
      <c r="B400" s="48" t="n">
        <v>46051</v>
      </c>
      <c r="C400" s="14" t="str">
        <v>Eckert Seamans</v>
      </c>
      <c r="D400" s="14" t="str">
        <v>58425</v>
      </c>
      <c r="E400" s="14" t="str">
        <v>26-00227</v>
      </c>
      <c r="F400" s="14" t="str">
        <v>1</v>
      </c>
      <c r="G400" s="14" t="str">
        <v>01-00-404-314</v>
      </c>
      <c r="H400" s="20" t="str">
        <v>ESTEVEZ DISCHARGE GRIEVANCE</v>
      </c>
      <c r="I400" s="49" t="n">
        <v>137.5</v>
      </c>
      <c r="J400" s="49" t="n">
        <v>0</v>
      </c>
      <c r="K400" s="22" t="n">
        <f>I400-J400</f>
        <v>137.5</v>
      </c>
      <c r="L400" s="50" t="str">
        <v>Monthly check register</v>
      </c>
      <c r="M400" s="14" t="str">
        <v>9, 20, 31, 42</v>
      </c>
      <c r="N400" s="20" t="str"/>
      <c r="O400" s="20" t="str">
        <v>LEGAL FEES</v>
      </c>
      <c r="P400" s="14" t="str">
        <v>FIN-202601-05</v>
      </c>
    </row>
    <row r="401" ht="44" customHeight="1">
      <c r="A401" s="2" t="str">
        <v>Jan-Jul 2026</v>
      </c>
      <c r="B401" s="47" t="n">
        <v>46072</v>
      </c>
      <c r="C401" s="2" t="str">
        <v>Eckert Seamans</v>
      </c>
      <c r="D401" s="2" t="str">
        <v>58570</v>
      </c>
      <c r="E401" s="2" t="str">
        <v>26-00431</v>
      </c>
      <c r="F401" s="2" t="str">
        <v>1</v>
      </c>
      <c r="G401" s="2" t="str">
        <v>01-00-404-314</v>
      </c>
      <c r="H401" s="5" t="str">
        <v>ESTEVEZ DISCHARGE GRIEVANCE</v>
      </c>
      <c r="I401" s="44" t="n">
        <v>2805</v>
      </c>
      <c r="J401" s="44" t="n">
        <v>0</v>
      </c>
      <c r="K401" s="7" t="n">
        <f>I401-J401</f>
        <v>2805</v>
      </c>
      <c r="L401" s="31" t="str">
        <v>Monthly check register</v>
      </c>
      <c r="M401" s="2" t="str">
        <v>3</v>
      </c>
      <c r="N401" s="5" t="str">
        <v>202602-BOW_Finances/RTK Jadic 4. Check Register Feb 2026.pdf</v>
      </c>
      <c r="O401" s="5" t="str">
        <v>LEGAL FEES</v>
      </c>
      <c r="P401" s="2" t="str">
        <v>FIN-202602-07</v>
      </c>
    </row>
    <row r="402" ht="44" customHeight="1">
      <c r="A402" s="14" t="str">
        <v>Jan-Jul 2026</v>
      </c>
      <c r="B402" s="48" t="n">
        <v>46072</v>
      </c>
      <c r="C402" s="14" t="str">
        <v>Eckert Seamans</v>
      </c>
      <c r="D402" s="14" t="str">
        <v>58570</v>
      </c>
      <c r="E402" s="14" t="str">
        <v>26-00432</v>
      </c>
      <c r="F402" s="14" t="str">
        <v>1</v>
      </c>
      <c r="G402" s="14" t="str">
        <v>01-00-404-314</v>
      </c>
      <c r="H402" s="20" t="str">
        <v>GENERAL LABOR MATTERS</v>
      </c>
      <c r="I402" s="49" t="n">
        <v>165</v>
      </c>
      <c r="J402" s="49" t="n">
        <v>0</v>
      </c>
      <c r="K402" s="22" t="n">
        <f>I402-J402</f>
        <v>165</v>
      </c>
      <c r="L402" s="50" t="str">
        <v>Monthly check register</v>
      </c>
      <c r="M402" s="14" t="str">
        <v>3</v>
      </c>
      <c r="N402" s="20" t="str">
        <v>202602-BOW_Finances/RTK Jadic 4. Check Register Feb 2026.pdf</v>
      </c>
      <c r="O402" s="20" t="str">
        <v>LEGAL FEES</v>
      </c>
      <c r="P402" s="14" t="str">
        <v>FIN-202602-07</v>
      </c>
    </row>
    <row r="403" ht="44" customHeight="1">
      <c r="A403" s="2" t="str">
        <v>Jan-Jul 2026</v>
      </c>
      <c r="B403" s="47" t="n">
        <v>46100</v>
      </c>
      <c r="C403" s="2" t="str">
        <v>Eckert Seamans</v>
      </c>
      <c r="D403" s="2" t="str">
        <v>58749</v>
      </c>
      <c r="E403" s="2" t="str">
        <v>26-00670</v>
      </c>
      <c r="F403" s="2" t="str">
        <v>1</v>
      </c>
      <c r="G403" s="2" t="str">
        <v>01-00-404-314</v>
      </c>
      <c r="H403" s="5" t="str">
        <v>ESTEVEZ DISCHARGE GRIEVANCE</v>
      </c>
      <c r="I403" s="44" t="n">
        <v>3455.18</v>
      </c>
      <c r="J403" s="44" t="n">
        <v>0</v>
      </c>
      <c r="K403" s="7" t="n">
        <f>I403-J403</f>
        <v>3455.18</v>
      </c>
      <c r="L403" s="31" t="str">
        <v>Monthly check register</v>
      </c>
      <c r="M403" s="2" t="str">
        <v>3</v>
      </c>
      <c r="N403" s="5" t="str">
        <v>March Check Register.pdf</v>
      </c>
      <c r="O403" s="5" t="str">
        <v>LEGAL FEES</v>
      </c>
      <c r="P403" s="2" t="str">
        <v>FIN-202603-06</v>
      </c>
    </row>
    <row r="404" ht="44" customHeight="1">
      <c r="A404" s="14" t="str">
        <v>Jan-Jul 2026</v>
      </c>
      <c r="B404" s="48" t="n">
        <v>46107</v>
      </c>
      <c r="C404" s="14" t="str">
        <v>Eckert Seamans</v>
      </c>
      <c r="D404" s="14" t="str">
        <v>58786</v>
      </c>
      <c r="E404" s="14" t="str">
        <v>26-00671</v>
      </c>
      <c r="F404" s="14" t="str">
        <v>1</v>
      </c>
      <c r="G404" s="14" t="str">
        <v>01-00-404-314</v>
      </c>
      <c r="H404" s="20" t="str">
        <v>GENERAL LABOR MATTERS</v>
      </c>
      <c r="I404" s="49" t="n">
        <v>1182.5</v>
      </c>
      <c r="J404" s="49" t="n">
        <v>0</v>
      </c>
      <c r="K404" s="22" t="n">
        <f>I404-J404</f>
        <v>1182.5</v>
      </c>
      <c r="L404" s="50" t="str">
        <v>Monthly check register</v>
      </c>
      <c r="M404" s="14" t="str">
        <v>4</v>
      </c>
      <c r="N404" s="20" t="str">
        <v>March Check Register.pdf</v>
      </c>
      <c r="O404" s="20" t="str">
        <v>LEGAL FEES</v>
      </c>
      <c r="P404" s="14" t="str">
        <v>FIN-202603-06</v>
      </c>
    </row>
    <row r="405" ht="44" customHeight="1">
      <c r="A405" s="2" t="str">
        <v>Jan-Jul 2026</v>
      </c>
      <c r="B405" s="47" t="n">
        <v>46128</v>
      </c>
      <c r="C405" s="2" t="str">
        <v>Eckert Seamans</v>
      </c>
      <c r="D405" s="2" t="str">
        <v>58909</v>
      </c>
      <c r="E405" s="2" t="str">
        <v>26-00939</v>
      </c>
      <c r="F405" s="2" t="str">
        <v>1</v>
      </c>
      <c r="G405" s="2" t="str">
        <v>01-00-404-314</v>
      </c>
      <c r="H405" s="5" t="str">
        <v>GENERAL LABOR MATTERS</v>
      </c>
      <c r="I405" s="44" t="n">
        <v>880</v>
      </c>
      <c r="J405" s="44" t="n">
        <v>0</v>
      </c>
      <c r="K405" s="7" t="n">
        <f>I405-J405</f>
        <v>880</v>
      </c>
      <c r="L405" s="31" t="str">
        <v>Monthly check register</v>
      </c>
      <c r="M405" s="2" t="str">
        <v>3</v>
      </c>
      <c r="N405" s="5" t="str">
        <v>April Check Register.pdf</v>
      </c>
      <c r="O405" s="5" t="str">
        <v>LEGAL FEES</v>
      </c>
      <c r="P405" s="2" t="str">
        <v>FIN-202604-04</v>
      </c>
    </row>
    <row r="406" ht="44" customHeight="1">
      <c r="A406" s="14" t="str">
        <v>Jan-Jul 2026</v>
      </c>
      <c r="B406" s="48" t="n">
        <v>46128</v>
      </c>
      <c r="C406" s="14" t="str">
        <v>Eckert Seamans</v>
      </c>
      <c r="D406" s="14" t="str">
        <v>58909</v>
      </c>
      <c r="E406" s="14" t="str">
        <v>26-00940</v>
      </c>
      <c r="F406" s="14" t="str">
        <v>1</v>
      </c>
      <c r="G406" s="14" t="str">
        <v>01-00-404-314</v>
      </c>
      <c r="H406" s="20" t="str">
        <v>ESTEVEZ DISCHARGE GRIEVANCE</v>
      </c>
      <c r="I406" s="49" t="n">
        <v>192.5</v>
      </c>
      <c r="J406" s="49" t="n">
        <v>0</v>
      </c>
      <c r="K406" s="22" t="n">
        <f>I406-J406</f>
        <v>192.5</v>
      </c>
      <c r="L406" s="50" t="str">
        <v>Monthly check register</v>
      </c>
      <c r="M406" s="14" t="str">
        <v>3</v>
      </c>
      <c r="N406" s="20" t="str">
        <v>April Check Register.pdf</v>
      </c>
      <c r="O406" s="20" t="str">
        <v>LEGAL FEES</v>
      </c>
      <c r="P406" s="14" t="str">
        <v>FIN-202604-04</v>
      </c>
    </row>
    <row r="407" ht="44" customHeight="1">
      <c r="A407" s="2" t="str">
        <v>Jan-Jul 2026</v>
      </c>
      <c r="B407" s="47" t="n">
        <v>46163</v>
      </c>
      <c r="C407" s="2" t="str">
        <v>Eckert Seamans</v>
      </c>
      <c r="D407" s="2" t="str">
        <v>59107</v>
      </c>
      <c r="E407" s="2" t="str">
        <v>26-01242</v>
      </c>
      <c r="F407" s="2" t="str">
        <v>1</v>
      </c>
      <c r="G407" s="2" t="str">
        <v>01-00-404-314</v>
      </c>
      <c r="H407" s="5" t="str">
        <v>GENERAL LABOR MATTERS</v>
      </c>
      <c r="I407" s="44" t="n">
        <v>1815</v>
      </c>
      <c r="J407" s="44" t="n">
        <v>0</v>
      </c>
      <c r="K407" s="7" t="n">
        <f>I407-J407</f>
        <v>1815</v>
      </c>
      <c r="L407" s="31" t="str">
        <v>Monthly check register</v>
      </c>
      <c r="M407" s="2" t="str">
        <v>3</v>
      </c>
      <c r="N407" s="5" t="str">
        <v>May Check Register.pdf</v>
      </c>
      <c r="O407" s="5" t="str">
        <v>LEGAL FEES</v>
      </c>
      <c r="P407" s="2" t="str">
        <v>FIN-202605-06</v>
      </c>
    </row>
    <row r="408" ht="44" customHeight="1">
      <c r="A408" s="14" t="str">
        <v>Jan-Jul 2026</v>
      </c>
      <c r="B408" s="48" t="n">
        <v>46163</v>
      </c>
      <c r="C408" s="14" t="str">
        <v>Eckert Seamans</v>
      </c>
      <c r="D408" s="14" t="str">
        <v>59107</v>
      </c>
      <c r="E408" s="14" t="str">
        <v>26-01243</v>
      </c>
      <c r="F408" s="14" t="str">
        <v>1</v>
      </c>
      <c r="G408" s="14" t="str">
        <v>01-00-404-314</v>
      </c>
      <c r="H408" s="20" t="str">
        <v>ESTEVEZ DISCHARGE GRIEVANCE</v>
      </c>
      <c r="I408" s="49" t="n">
        <v>55</v>
      </c>
      <c r="J408" s="49" t="n">
        <v>0</v>
      </c>
      <c r="K408" s="22" t="n">
        <f>I408-J408</f>
        <v>55</v>
      </c>
      <c r="L408" s="50" t="str">
        <v>Monthly check register</v>
      </c>
      <c r="M408" s="14" t="str">
        <v>3</v>
      </c>
      <c r="N408" s="20" t="str">
        <v>May Check Register.pdf</v>
      </c>
      <c r="O408" s="20" t="str">
        <v>LEGAL FEES</v>
      </c>
      <c r="P408" s="14" t="str">
        <v>FIN-202605-06</v>
      </c>
    </row>
    <row r="409" ht="44" customHeight="1">
      <c r="A409" s="2" t="str">
        <v>Jan-Jul 2026</v>
      </c>
      <c r="B409" s="47" t="n">
        <v>46191</v>
      </c>
      <c r="C409" s="2" t="str">
        <v>Eckert Seamans</v>
      </c>
      <c r="D409" s="2" t="str">
        <v>59269</v>
      </c>
      <c r="E409" s="2" t="str">
        <v>26-01540</v>
      </c>
      <c r="F409" s="2" t="str">
        <v>1</v>
      </c>
      <c r="G409" s="2" t="str">
        <v>01-00-404-314</v>
      </c>
      <c r="H409" s="5" t="str">
        <v>ESTEVEZ DISCHARGE GRIEVANCE</v>
      </c>
      <c r="I409" s="44" t="n">
        <v>632.5</v>
      </c>
      <c r="J409" s="44" t="n">
        <v>0</v>
      </c>
      <c r="K409" s="7" t="n">
        <f>I409-J409</f>
        <v>632.5</v>
      </c>
      <c r="L409" s="31" t="str">
        <v>Monthly check register</v>
      </c>
      <c r="M409" s="2" t="str">
        <v>2</v>
      </c>
      <c r="N409" s="5" t="str"/>
      <c r="O409" s="5" t="str">
        <v>LEGAL FEES</v>
      </c>
      <c r="P409" s="2" t="str">
        <v>FIN-202606-03</v>
      </c>
    </row>
    <row r="410" ht="44" customHeight="1">
      <c r="A410" s="14" t="str">
        <v>Jan-Jul 2026</v>
      </c>
      <c r="B410" s="48" t="n">
        <v>46191</v>
      </c>
      <c r="C410" s="14" t="str">
        <v>Eckert Seamans</v>
      </c>
      <c r="D410" s="14" t="str">
        <v>59269</v>
      </c>
      <c r="E410" s="14" t="str">
        <v>26-01541</v>
      </c>
      <c r="F410" s="14" t="str">
        <v>1</v>
      </c>
      <c r="G410" s="14" t="str">
        <v>01-00-404-314</v>
      </c>
      <c r="H410" s="20" t="str">
        <v>GENERAL LABOR MATTERS</v>
      </c>
      <c r="I410" s="49" t="n">
        <v>550</v>
      </c>
      <c r="J410" s="49" t="n">
        <v>0</v>
      </c>
      <c r="K410" s="22" t="n">
        <f>I410-J410</f>
        <v>550</v>
      </c>
      <c r="L410" s="50" t="str">
        <v>Monthly check register</v>
      </c>
      <c r="M410" s="14" t="str">
        <v>2</v>
      </c>
      <c r="N410" s="20" t="str"/>
      <c r="O410" s="20" t="str">
        <v>LEGAL FEES</v>
      </c>
      <c r="P410" s="14" t="str">
        <v>FIN-202606-03</v>
      </c>
    </row>
    <row r="411" ht="44" customHeight="1">
      <c r="A411" s="2" t="str">
        <v>Jan-Jul 2026</v>
      </c>
      <c r="B411" s="47" t="n">
        <v>46226</v>
      </c>
      <c r="C411" s="2" t="str">
        <v>Eckert Seamans</v>
      </c>
      <c r="D411" s="2" t="str">
        <v>59566</v>
      </c>
      <c r="E411" s="2" t="str">
        <v>26-01874</v>
      </c>
      <c r="F411" s="2" t="str">
        <v>1</v>
      </c>
      <c r="G411" s="2" t="str">
        <v>01-00-404-314</v>
      </c>
      <c r="H411" s="5" t="str">
        <v>GENERAL LABOR MATTERS</v>
      </c>
      <c r="I411" s="44" t="n">
        <v>220</v>
      </c>
      <c r="J411" s="44" t="n">
        <v>0</v>
      </c>
      <c r="K411" s="7" t="n">
        <f>I411-J411</f>
        <v>220</v>
      </c>
      <c r="L411" s="31" t="str">
        <v>Monthly check register</v>
      </c>
      <c r="M411" s="2" t="str">
        <v>4</v>
      </c>
      <c r="N411" s="5" t="str"/>
      <c r="O411" s="5" t="str">
        <v>LEGAL FEES</v>
      </c>
      <c r="P411" s="2" t="str">
        <v>FIN-202607-03</v>
      </c>
    </row>
    <row r="412" ht="44" customHeight="1">
      <c r="A412" s="14" t="str">
        <v>Aug 2026</v>
      </c>
      <c r="B412" s="48" t="n">
        <v>46261</v>
      </c>
      <c r="C412" s="14" t="str">
        <v>Eckert Seamans</v>
      </c>
      <c r="D412" s="14" t="str">
        <v>59799</v>
      </c>
      <c r="E412" s="14" t="str">
        <v>26-02239</v>
      </c>
      <c r="F412" s="14" t="str"/>
      <c r="G412" s="14" t="str">
        <v>01-00-404-314</v>
      </c>
      <c r="H412" s="20" t="str">
        <v>1 GENERAL LABOR MATTERS</v>
      </c>
      <c r="I412" s="49" t="n">
        <v>957</v>
      </c>
      <c r="J412" s="49" t="n">
        <v>0</v>
      </c>
      <c r="K412" s="22" t="n">
        <f>I412-J412</f>
        <v>957</v>
      </c>
      <c r="L412" s="50" t="str">
        <v>Monthly check register</v>
      </c>
      <c r="M412" s="14" t="str">
        <v>5</v>
      </c>
      <c r="N412" s="20" t="str"/>
      <c r="O412" s="20" t="str">
        <v>LEGAL FEES</v>
      </c>
      <c r="P412" s="14" t="str">
        <v>AUG</v>
      </c>
    </row>
    <row r="413" ht="44" customHeight="1">
      <c r="A413" s="2" t="str">
        <v>Jan-Jul 2026</v>
      </c>
      <c r="B413" s="47" t="n">
        <v>46065</v>
      </c>
      <c r="C413" s="2" t="str">
        <v>Suzy Rae Design</v>
      </c>
      <c r="D413" s="2" t="str">
        <v>58547</v>
      </c>
      <c r="E413" s="2" t="str">
        <v>26-00341</v>
      </c>
      <c r="F413" s="2" t="str">
        <v>1</v>
      </c>
      <c r="G413" s="2" t="str">
        <v>01-00-452-340</v>
      </c>
      <c r="H413" s="5" t="str">
        <v>2026 REC GUIDE DESIGN/LAYOUT</v>
      </c>
      <c r="I413" s="44" t="n">
        <v>1778.75</v>
      </c>
      <c r="J413" s="44" t="n">
        <v>0</v>
      </c>
      <c r="K413" s="7" t="n">
        <f>I413-J413</f>
        <v>1778.75</v>
      </c>
      <c r="L413" s="31" t="str">
        <v>Monthly check register</v>
      </c>
      <c r="M413" s="2" t="str">
        <v>2</v>
      </c>
      <c r="N413" s="5" t="str">
        <v>202602-BOW_Finances/RTK Jadic 4. Check Register Feb 2026.pdf</v>
      </c>
      <c r="O413" s="5" t="str">
        <v>PROGRAMS &amp; PUBLICITY</v>
      </c>
      <c r="P413" s="2" t="str">
        <v>FIN-202602-07</v>
      </c>
    </row>
    <row r="414" ht="44" customHeight="1">
      <c r="A414" s="14" t="str">
        <v>Jan-Jul 2026</v>
      </c>
      <c r="B414" s="48" t="n">
        <v>46114</v>
      </c>
      <c r="C414" s="14" t="str">
        <v>Suzy Rae Design</v>
      </c>
      <c r="D414" s="14" t="str">
        <v>58831</v>
      </c>
      <c r="E414" s="14" t="str">
        <v>26-00816</v>
      </c>
      <c r="F414" s="14" t="str">
        <v>1</v>
      </c>
      <c r="G414" s="14" t="str">
        <v>01-00-400-342</v>
      </c>
      <c r="H414" s="20" t="str">
        <v>DESIGN/LAYOUT-SPRING NEWSLETTE</v>
      </c>
      <c r="I414" s="49" t="n">
        <v>945</v>
      </c>
      <c r="J414" s="49" t="n">
        <v>0</v>
      </c>
      <c r="K414" s="22" t="n">
        <f>I414-J414</f>
        <v>945</v>
      </c>
      <c r="L414" s="50" t="str">
        <v>Monthly check register</v>
      </c>
      <c r="M414" s="14" t="str">
        <v>1</v>
      </c>
      <c r="N414" s="20" t="str">
        <v>April Check Register.pdf</v>
      </c>
      <c r="O414" s="20" t="str">
        <v>PRINTING</v>
      </c>
      <c r="P414" s="14" t="str">
        <v>FIN-202604-04</v>
      </c>
    </row>
    <row r="415" ht="44" customHeight="1">
      <c r="A415" s="2" t="str">
        <v>Jan-Jul 2026</v>
      </c>
      <c r="B415" s="47" t="n">
        <v>46114</v>
      </c>
      <c r="C415" s="2" t="str">
        <v>Suzy Rae Design</v>
      </c>
      <c r="D415" s="2" t="str">
        <v>58831</v>
      </c>
      <c r="E415" s="2" t="str">
        <v>26-00817</v>
      </c>
      <c r="F415" s="2" t="str">
        <v>1</v>
      </c>
      <c r="G415" s="2" t="str">
        <v>01-00-452-465</v>
      </c>
      <c r="H415" s="5" t="str">
        <v>DESIGN/LAYOUT-POLICE PATCH ART</v>
      </c>
      <c r="I415" s="44" t="n">
        <v>230</v>
      </c>
      <c r="J415" s="44" t="n">
        <v>0</v>
      </c>
      <c r="K415" s="7" t="n">
        <f>I415-J415</f>
        <v>230</v>
      </c>
      <c r="L415" s="31" t="str">
        <v>Monthly check register</v>
      </c>
      <c r="M415" s="2" t="str">
        <v>1</v>
      </c>
      <c r="N415" s="5" t="str">
        <v>April Check Register.pdf</v>
      </c>
      <c r="O415" s="5" t="str">
        <v>MISCELLANEOUS</v>
      </c>
      <c r="P415" s="2" t="str">
        <v>FIN-202604-04</v>
      </c>
    </row>
    <row r="416" ht="44" customHeight="1">
      <c r="A416" s="14" t="str">
        <v>Jan-Jul 2026</v>
      </c>
      <c r="B416" s="48" t="n">
        <v>46163</v>
      </c>
      <c r="C416" s="14" t="str">
        <v>Suzy Rae Design</v>
      </c>
      <c r="D416" s="14" t="str">
        <v>59123</v>
      </c>
      <c r="E416" s="14" t="str">
        <v>26-01272</v>
      </c>
      <c r="F416" s="14" t="str">
        <v>1</v>
      </c>
      <c r="G416" s="14" t="str">
        <v>01-00-452-203</v>
      </c>
      <c r="H416" s="20" t="str">
        <v>DESIGN/LAYOUT - WYOM POOL SIGN</v>
      </c>
      <c r="I416" s="49" t="n">
        <v>540</v>
      </c>
      <c r="J416" s="49" t="n">
        <v>0</v>
      </c>
      <c r="K416" s="22" t="n">
        <f>I416-J416</f>
        <v>540</v>
      </c>
      <c r="L416" s="50" t="str">
        <v>Monthly check register</v>
      </c>
      <c r="M416" s="14" t="str">
        <v>3</v>
      </c>
      <c r="N416" s="20" t="str">
        <v>May Check Register.pdf</v>
      </c>
      <c r="O416" s="20" t="str">
        <v>POOL MATERIALS &amp; SUPPLIES</v>
      </c>
      <c r="P416" s="14" t="str">
        <v>FIN-202605-06</v>
      </c>
    </row>
    <row r="417" ht="44" customHeight="1">
      <c r="A417" s="2" t="str">
        <v>Jan-Jul 2026</v>
      </c>
      <c r="B417" s="47" t="n">
        <v>46205</v>
      </c>
      <c r="C417" s="2" t="str">
        <v>Suzy Rae Design</v>
      </c>
      <c r="D417" s="2" t="str">
        <v>59426</v>
      </c>
      <c r="E417" s="2" t="str">
        <v>26-01683</v>
      </c>
      <c r="F417" s="2" t="str">
        <v>1</v>
      </c>
      <c r="G417" s="2" t="str">
        <v>01-00-454-201</v>
      </c>
      <c r="H417" s="5" t="str">
        <v>DESIGN/LAYOUT-PARKLANDS MAP</v>
      </c>
      <c r="I417" s="44" t="n">
        <v>755</v>
      </c>
      <c r="J417" s="44" t="n">
        <v>0</v>
      </c>
      <c r="K417" s="7" t="n">
        <f>I417-J417</f>
        <v>755</v>
      </c>
      <c r="L417" s="31" t="str">
        <v>Monthly check register</v>
      </c>
      <c r="M417" s="2" t="str">
        <v>1</v>
      </c>
      <c r="N417" s="5" t="str"/>
      <c r="O417" s="5" t="str">
        <v>MATERIALS &amp; SUPPLIES</v>
      </c>
      <c r="P417" s="2" t="str">
        <v>FIN-202607-03</v>
      </c>
    </row>
    <row r="418" ht="44" customHeight="1">
      <c r="A418" s="14" t="str">
        <v>Aug 2026</v>
      </c>
      <c r="B418" s="48" t="n">
        <v>46247</v>
      </c>
      <c r="C418" s="14" t="str">
        <v>Suzy Rae Design</v>
      </c>
      <c r="D418" s="14" t="str">
        <v>59746</v>
      </c>
      <c r="E418" s="14" t="str">
        <v>26-02160</v>
      </c>
      <c r="F418" s="14"/>
      <c r="G418" s="14" t="str">
        <v>01-00-454-375</v>
      </c>
      <c r="H418" s="20" t="str">
        <v>DESIGN/LAYOUT-EDUCATION PANELS</v>
      </c>
      <c r="I418" s="49" t="n">
        <v>1875</v>
      </c>
      <c r="J418" s="49" t="n">
        <v>0</v>
      </c>
      <c r="K418" s="22" t="n">
        <f>I418-J418</f>
        <v>1875</v>
      </c>
      <c r="L418" s="50" t="str">
        <v>Monthly check register</v>
      </c>
      <c r="M418" s="14" t="str">
        <v>2</v>
      </c>
      <c r="N418" s="20" t="str"/>
      <c r="O418" s="20" t="str">
        <v>PARK IMPROVEMENTS</v>
      </c>
      <c r="P418" s="14" t="str">
        <v>AUG</v>
      </c>
    </row>
    <row r="419" ht="44" customHeight="1">
      <c r="A419" s="2" t="str">
        <v>Aug 2026</v>
      </c>
      <c r="B419" s="47" t="n">
        <v>46247</v>
      </c>
      <c r="C419" s="2" t="str">
        <v>Suzy Rae Design</v>
      </c>
      <c r="D419" s="2" t="str">
        <v>59746</v>
      </c>
      <c r="E419" s="2" t="str">
        <v>26-02161</v>
      </c>
      <c r="F419" s="2"/>
      <c r="G419" s="2" t="str">
        <v>01-00-454-375</v>
      </c>
      <c r="H419" s="5" t="str">
        <v>PARKLAND MAPS - KIOSK</v>
      </c>
      <c r="I419" s="44" t="n">
        <v>585</v>
      </c>
      <c r="J419" s="44" t="n">
        <v>0</v>
      </c>
      <c r="K419" s="7" t="n">
        <f>I419-J419</f>
        <v>585</v>
      </c>
      <c r="L419" s="31" t="str">
        <v>Monthly check register</v>
      </c>
      <c r="M419" s="2" t="str">
        <v>2</v>
      </c>
      <c r="N419" s="5" t="str"/>
      <c r="O419" s="5" t="str">
        <v>PARK IMPROVEMENTS</v>
      </c>
      <c r="P419" s="2" t="str">
        <v>AUG</v>
      </c>
    </row>
    <row r="420" ht="44" customHeight="1">
      <c r="A420" s="14" t="str">
        <v>Sep 2026</v>
      </c>
      <c r="B420" s="48" t="n">
        <v>46275</v>
      </c>
      <c r="C420" s="14" t="str">
        <v>Suzy Rae Design</v>
      </c>
      <c r="D420" s="14" t="str">
        <v>59904</v>
      </c>
      <c r="E420" s="14" t="str">
        <v>26-02395</v>
      </c>
      <c r="F420" s="14"/>
      <c r="G420" s="14" t="str">
        <v>01-00-454-375</v>
      </c>
      <c r="H420" s="20" t="str">
        <v>DESIGN/LAYOUT HISTORIC</v>
      </c>
      <c r="I420" s="49"/>
      <c r="J420" s="49"/>
      <c r="K420" s="49" t="n">
        <v>775</v>
      </c>
      <c r="L420" s="50" t="str">
        <v>October 13 packet</v>
      </c>
      <c r="M420" s="14" t="str">
        <v>72</v>
      </c>
      <c r="N420" s="20" t="str"/>
      <c r="O420" s="20" t="str">
        <v>Park Improvements</v>
      </c>
      <c r="P420" s="14" t="str">
        <v>SEP</v>
      </c>
    </row>
    <row r="421" ht="44" customHeight="1">
      <c r="A421" s="2" t="str">
        <v>Jan-Jul 2026</v>
      </c>
      <c r="B421" s="47" t="n">
        <v>46065</v>
      </c>
      <c r="C421" s="2" t="str">
        <v>Alyssa Lindahl, PsyD</v>
      </c>
      <c r="D421" s="2" t="str">
        <v>58503</v>
      </c>
      <c r="E421" s="2" t="str">
        <v>26-00337</v>
      </c>
      <c r="F421" s="2" t="str">
        <v>1</v>
      </c>
      <c r="G421" s="2" t="str">
        <v>01-00-411-195</v>
      </c>
      <c r="H421" s="5" t="str">
        <v>GROUP SESSIONS - JANUARY</v>
      </c>
      <c r="I421" s="44" t="n">
        <v>1900</v>
      </c>
      <c r="J421" s="44" t="n">
        <v>0</v>
      </c>
      <c r="K421" s="7" t="n">
        <f>I421-J421</f>
        <v>1900</v>
      </c>
      <c r="L421" s="31" t="str">
        <v>Monthly check register</v>
      </c>
      <c r="M421" s="2" t="str">
        <v>1</v>
      </c>
      <c r="N421" s="5" t="str">
        <v>202602-BOW_Finances/RTK Jadic 4. Check Register Feb 2026.pdf</v>
      </c>
      <c r="O421" s="5" t="str">
        <v>OCCUPATIONAL FITNESS</v>
      </c>
      <c r="P421" s="2" t="str">
        <v>FIN-202602-07</v>
      </c>
    </row>
    <row r="422" ht="44" customHeight="1">
      <c r="A422" s="14" t="str">
        <v>Jan-Jul 2026</v>
      </c>
      <c r="B422" s="48" t="n">
        <v>46093</v>
      </c>
      <c r="C422" s="14" t="str">
        <v>Alyssa Lindahl, PsyD</v>
      </c>
      <c r="D422" s="14" t="str">
        <v>58714</v>
      </c>
      <c r="E422" s="14" t="str">
        <v>26-00604</v>
      </c>
      <c r="F422" s="14" t="str">
        <v>1</v>
      </c>
      <c r="G422" s="14" t="str">
        <v>01-00-411-195</v>
      </c>
      <c r="H422" s="20" t="str">
        <v>GROUP SESSIONS - FEBRUARY</v>
      </c>
      <c r="I422" s="49" t="n">
        <v>1000</v>
      </c>
      <c r="J422" s="49" t="n">
        <v>0</v>
      </c>
      <c r="K422" s="22" t="n">
        <f>I422-J422</f>
        <v>1000</v>
      </c>
      <c r="L422" s="50" t="str">
        <v>Monthly check register</v>
      </c>
      <c r="M422" s="14" t="str">
        <v>2</v>
      </c>
      <c r="N422" s="20" t="str">
        <v>March Check Register.pdf</v>
      </c>
      <c r="O422" s="20" t="str">
        <v>OCCUPATIONAL FITNESS</v>
      </c>
      <c r="P422" s="14" t="str">
        <v>FIN-202603-06</v>
      </c>
    </row>
    <row r="423" ht="44" customHeight="1">
      <c r="A423" s="2" t="str">
        <v>Jan-Jul 2026</v>
      </c>
      <c r="B423" s="47" t="n">
        <v>46128</v>
      </c>
      <c r="C423" s="2" t="str">
        <v>Alyssa Lindahl, PsyD</v>
      </c>
      <c r="D423" s="2" t="str">
        <v>58894</v>
      </c>
      <c r="E423" s="2" t="str">
        <v>26-00943</v>
      </c>
      <c r="F423" s="2" t="str">
        <v>1</v>
      </c>
      <c r="G423" s="2" t="str">
        <v>01-00-411-195</v>
      </c>
      <c r="H423" s="5" t="str">
        <v>GROUP SESSIONS - MAR</v>
      </c>
      <c r="I423" s="44" t="n">
        <v>1000</v>
      </c>
      <c r="J423" s="44" t="n">
        <v>0</v>
      </c>
      <c r="K423" s="7" t="n">
        <f>I423-J423</f>
        <v>1000</v>
      </c>
      <c r="L423" s="31" t="str">
        <v>Monthly check register</v>
      </c>
      <c r="M423" s="2" t="str">
        <v>2</v>
      </c>
      <c r="N423" s="5" t="str">
        <v>April Check Register.pdf</v>
      </c>
      <c r="O423" s="5" t="str">
        <v>OCCUPATIONAL FITNESS</v>
      </c>
      <c r="P423" s="2" t="str">
        <v>FIN-202604-04</v>
      </c>
    </row>
    <row r="424" ht="44" customHeight="1">
      <c r="A424" s="14" t="str">
        <v>Jan-Jul 2026</v>
      </c>
      <c r="B424" s="48" t="n">
        <v>46142</v>
      </c>
      <c r="C424" s="14" t="str">
        <v>Alyssa Lindahl, PsyD</v>
      </c>
      <c r="D424" s="14" t="str">
        <v>58981</v>
      </c>
      <c r="E424" s="14" t="str">
        <v>26-01073</v>
      </c>
      <c r="F424" s="14" t="str">
        <v>1</v>
      </c>
      <c r="G424" s="14" t="str">
        <v>01-00-411-195</v>
      </c>
      <c r="H424" s="20" t="str">
        <v>GROUP SESSIONS - APR</v>
      </c>
      <c r="I424" s="49" t="n">
        <v>1000</v>
      </c>
      <c r="J424" s="49" t="n">
        <v>0</v>
      </c>
      <c r="K424" s="22" t="n">
        <f>I424-J424</f>
        <v>1000</v>
      </c>
      <c r="L424" s="50" t="str">
        <v>Monthly check register</v>
      </c>
      <c r="M424" s="14" t="str">
        <v>5</v>
      </c>
      <c r="N424" s="20" t="str">
        <v>April Check Register.pdf</v>
      </c>
      <c r="O424" s="20" t="str">
        <v>OCCUPATIONAL FITNESS</v>
      </c>
      <c r="P424" s="14" t="str">
        <v>FIN-202604-04</v>
      </c>
    </row>
    <row r="425" ht="44" customHeight="1">
      <c r="A425" s="2" t="str">
        <v>Jan-Jul 2026</v>
      </c>
      <c r="B425" s="47" t="n">
        <v>46226</v>
      </c>
      <c r="C425" s="2" t="str">
        <v>Alyssa Lindahl, PsyD</v>
      </c>
      <c r="D425" s="2" t="str">
        <v>59544</v>
      </c>
      <c r="E425" s="2" t="str">
        <v>26-01888</v>
      </c>
      <c r="F425" s="2" t="str">
        <v>1</v>
      </c>
      <c r="G425" s="2" t="str">
        <v>01-00-411-195</v>
      </c>
      <c r="H425" s="5" t="str">
        <v>GROUP SESSIONS - JUNE</v>
      </c>
      <c r="I425" s="44" t="n">
        <v>650</v>
      </c>
      <c r="J425" s="44" t="n">
        <v>0</v>
      </c>
      <c r="K425" s="7" t="n">
        <f>I425-J425</f>
        <v>650</v>
      </c>
      <c r="L425" s="31" t="str">
        <v>Monthly check register</v>
      </c>
      <c r="M425" s="2" t="str">
        <v>3</v>
      </c>
      <c r="N425" s="5" t="str"/>
      <c r="O425" s="5" t="str">
        <v>OCCUPATIONAL FITNESS</v>
      </c>
      <c r="P425" s="2" t="str">
        <v>FIN-202607-03</v>
      </c>
    </row>
    <row r="426" ht="44" customHeight="1">
      <c r="A426" s="14" t="str">
        <v>Jan-Jul 2026</v>
      </c>
      <c r="B426" s="48" t="n">
        <v>46156</v>
      </c>
      <c r="C426" s="14" t="str">
        <v>C.S. Davidson</v>
      </c>
      <c r="D426" s="14" t="str">
        <v>59054</v>
      </c>
      <c r="E426" s="14" t="str">
        <v>26-01145</v>
      </c>
      <c r="F426" s="14" t="str">
        <v>1</v>
      </c>
      <c r="G426" s="14" t="str">
        <v>01-00-400-316</v>
      </c>
      <c r="H426" s="20" t="str">
        <v>PERMIT MGR PROGRAM SUPPORT</v>
      </c>
      <c r="I426" s="49" t="n">
        <v>2400</v>
      </c>
      <c r="J426" s="49" t="n">
        <v>0</v>
      </c>
      <c r="K426" s="22" t="n">
        <f>I426-J426</f>
        <v>2400</v>
      </c>
      <c r="L426" s="50" t="str">
        <v>Monthly check register</v>
      </c>
      <c r="M426" s="14" t="str">
        <v>2</v>
      </c>
      <c r="N426" s="20" t="str">
        <v>May Check Register.pdf</v>
      </c>
      <c r="O426" s="20" t="str">
        <v>COMPUTER SERVICES</v>
      </c>
      <c r="P426" s="14" t="str">
        <v>FIN-202605-06</v>
      </c>
    </row>
    <row r="427" ht="44" customHeight="1">
      <c r="A427" s="2" t="str">
        <v>Jan-Jul 2026</v>
      </c>
      <c r="B427" s="47" t="n">
        <v>46191</v>
      </c>
      <c r="C427" s="2" t="str">
        <v>C.S. Davidson</v>
      </c>
      <c r="D427" s="2" t="str">
        <v>59267</v>
      </c>
      <c r="E427" s="2" t="str">
        <v>26-01502</v>
      </c>
      <c r="F427" s="2" t="str">
        <v>1</v>
      </c>
      <c r="G427" s="2" t="str">
        <v>01-00-400-316</v>
      </c>
      <c r="H427" s="5" t="str">
        <v>PERMIT MGR PROGRAM SUPPORT</v>
      </c>
      <c r="I427" s="44" t="n">
        <v>1850</v>
      </c>
      <c r="J427" s="44" t="n">
        <v>0</v>
      </c>
      <c r="K427" s="7" t="n">
        <f>I427-J427</f>
        <v>1850</v>
      </c>
      <c r="L427" s="31" t="str">
        <v>Monthly check register</v>
      </c>
      <c r="M427" s="2" t="str">
        <v>2</v>
      </c>
      <c r="N427" s="5" t="str"/>
      <c r="O427" s="5" t="str">
        <v>COMPUTER SERVICES</v>
      </c>
      <c r="P427" s="2" t="str">
        <v>FIN-202606-03</v>
      </c>
    </row>
    <row r="428" ht="44" customHeight="1">
      <c r="A428" s="14" t="str">
        <v>Jan-Jul 2026</v>
      </c>
      <c r="B428" s="48" t="n">
        <v>46177</v>
      </c>
      <c r="C428" s="14" t="str">
        <v>Shultz Forest Management</v>
      </c>
      <c r="D428" s="14" t="str">
        <v>59201</v>
      </c>
      <c r="E428" s="14" t="str">
        <v>26-01427</v>
      </c>
      <c r="F428" s="14" t="str">
        <v>1</v>
      </c>
      <c r="G428" s="14" t="str">
        <v>01-00-454-375</v>
      </c>
      <c r="H428" s="20" t="str">
        <v>DEVELOP FOREST MANAGEMENT PLAN</v>
      </c>
      <c r="I428" s="49" t="n">
        <v>3000</v>
      </c>
      <c r="J428" s="49" t="n">
        <v>0</v>
      </c>
      <c r="K428" s="22" t="n">
        <f>I428-J428</f>
        <v>3000</v>
      </c>
      <c r="L428" s="50" t="str">
        <v>Monthly check register</v>
      </c>
      <c r="M428" s="14" t="str">
        <v>1</v>
      </c>
      <c r="N428" s="20" t="str"/>
      <c r="O428" s="20" t="str">
        <v>PARK IMPROVEMENTS</v>
      </c>
      <c r="P428" s="14" t="str">
        <v>FIN-202606-03</v>
      </c>
    </row>
    <row r="429" ht="44" customHeight="1">
      <c r="A429" s="2" t="str">
        <v>Jan-Jul 2026</v>
      </c>
      <c r="B429" s="47" t="n">
        <v>46079</v>
      </c>
      <c r="C429" s="2" t="str">
        <v>Entech Engineering</v>
      </c>
      <c r="D429" s="2" t="str">
        <v>58602</v>
      </c>
      <c r="E429" s="2" t="str">
        <v>26-00498</v>
      </c>
      <c r="F429" s="2" t="str">
        <v>1</v>
      </c>
      <c r="G429" s="2" t="str">
        <v>06-00-448-201</v>
      </c>
      <c r="H429" s="5" t="str">
        <v>LEAD SERVICE LINE INV PHASE 2</v>
      </c>
      <c r="I429" s="44" t="n">
        <v>1976.25</v>
      </c>
      <c r="J429" s="44" t="n">
        <v>0</v>
      </c>
      <c r="K429" s="7" t="n">
        <f>I429-J429</f>
        <v>1976.25</v>
      </c>
      <c r="L429" s="31" t="str">
        <v>Monthly check register</v>
      </c>
      <c r="M429" s="2" t="str">
        <v>4</v>
      </c>
      <c r="N429" s="5" t="str">
        <v>202602-BOW_Finances/RTK Jadic 4. Check Register Feb 2026.pdf</v>
      </c>
      <c r="O429" s="5" t="str">
        <v>METER REPAIRS-MATERIALS&amp;SUPPLY</v>
      </c>
      <c r="P429" s="2" t="str">
        <v>FIN-202602-07</v>
      </c>
    </row>
    <row r="430" ht="44" customHeight="1">
      <c r="A430" s="14" t="str">
        <v>Jan-Jul 2026</v>
      </c>
      <c r="B430" s="48" t="n">
        <v>46107</v>
      </c>
      <c r="C430" s="14" t="str">
        <v>Entech Engineering</v>
      </c>
      <c r="D430" s="14" t="str">
        <v>58787</v>
      </c>
      <c r="E430" s="14" t="str">
        <v>26-00741</v>
      </c>
      <c r="F430" s="14" t="str">
        <v>1</v>
      </c>
      <c r="G430" s="14" t="str">
        <v>06-00-448-201</v>
      </c>
      <c r="H430" s="20" t="str">
        <v>LEAD SERVICE LINE INV PHASE 2</v>
      </c>
      <c r="I430" s="49" t="n">
        <v>168.75</v>
      </c>
      <c r="J430" s="49" t="n">
        <v>0</v>
      </c>
      <c r="K430" s="22" t="n">
        <f>I430-J430</f>
        <v>168.75</v>
      </c>
      <c r="L430" s="50" t="str">
        <v>Monthly check register</v>
      </c>
      <c r="M430" s="14" t="str">
        <v>4</v>
      </c>
      <c r="N430" s="20" t="str">
        <v>March Check Register.pdf</v>
      </c>
      <c r="O430" s="20" t="str">
        <v>METER REPAIRS-MATERIALS&amp;SUPPLY</v>
      </c>
      <c r="P430" s="14" t="str">
        <v>FIN-202603-06</v>
      </c>
    </row>
    <row r="431" ht="44" customHeight="1">
      <c r="A431" s="2" t="str">
        <v>Jan-Jul 2026</v>
      </c>
      <c r="B431" s="47" t="n">
        <v>46156</v>
      </c>
      <c r="C431" s="2" t="str">
        <v>Entech Engineering</v>
      </c>
      <c r="D431" s="2" t="str">
        <v>59057</v>
      </c>
      <c r="E431" s="2" t="str">
        <v>26-01148</v>
      </c>
      <c r="F431" s="2" t="str">
        <v>1</v>
      </c>
      <c r="G431" s="2" t="str">
        <v>06-00-448-201</v>
      </c>
      <c r="H431" s="5" t="str">
        <v>LEAD SERVICE LINE INV PHASE 2</v>
      </c>
      <c r="I431" s="44" t="n">
        <v>135</v>
      </c>
      <c r="J431" s="44" t="n">
        <v>0</v>
      </c>
      <c r="K431" s="7" t="n">
        <f>I431-J431</f>
        <v>135</v>
      </c>
      <c r="L431" s="31" t="str">
        <v>Monthly check register</v>
      </c>
      <c r="M431" s="2" t="str">
        <v>2</v>
      </c>
      <c r="N431" s="5" t="str">
        <v>May Check Register.pdf</v>
      </c>
      <c r="O431" s="5" t="str">
        <v>METER REPAIRS-MATERIALS&amp;SUPPLY</v>
      </c>
      <c r="P431" s="2" t="str">
        <v>FIN-202605-06</v>
      </c>
    </row>
    <row r="432" ht="44" customHeight="1">
      <c r="A432" s="14" t="str">
        <v>Jan-Jul 2026</v>
      </c>
      <c r="B432" s="48" t="n">
        <v>46177</v>
      </c>
      <c r="C432" s="14" t="str">
        <v>Entech Engineering</v>
      </c>
      <c r="D432" s="14" t="str">
        <v>59186</v>
      </c>
      <c r="E432" s="14" t="str">
        <v>26-01357</v>
      </c>
      <c r="F432" s="14" t="str">
        <v>1</v>
      </c>
      <c r="G432" s="14" t="str">
        <v>06-00-448-201</v>
      </c>
      <c r="H432" s="20" t="str">
        <v>LEAD SERVICE LINE INV PHASE 2</v>
      </c>
      <c r="I432" s="49" t="n">
        <v>68.75</v>
      </c>
      <c r="J432" s="49" t="n">
        <v>0</v>
      </c>
      <c r="K432" s="22" t="n">
        <f>I432-J432</f>
        <v>68.75</v>
      </c>
      <c r="L432" s="50" t="str">
        <v>Monthly check register</v>
      </c>
      <c r="M432" s="14" t="str">
        <v>1</v>
      </c>
      <c r="N432" s="20" t="str"/>
      <c r="O432" s="20" t="str">
        <v>METER REPAIRS-MATERIALS&amp;SUPPLY</v>
      </c>
      <c r="P432" s="14" t="str">
        <v>FIN-202606-03</v>
      </c>
    </row>
    <row r="433" ht="44" customHeight="1">
      <c r="A433" s="2" t="str">
        <v>Jan-Jul 2026</v>
      </c>
      <c r="B433" s="47" t="n">
        <v>46219</v>
      </c>
      <c r="C433" s="2" t="str">
        <v>Entech Engineering</v>
      </c>
      <c r="D433" s="2" t="str">
        <v>59512</v>
      </c>
      <c r="E433" s="2" t="str">
        <v>26-01761</v>
      </c>
      <c r="F433" s="2" t="str">
        <v>1</v>
      </c>
      <c r="G433" s="2" t="str">
        <v>06-00-448-201</v>
      </c>
      <c r="H433" s="5" t="str">
        <v>LEAD SERVICE LINE INV PHASE 2</v>
      </c>
      <c r="I433" s="44" t="n">
        <v>67.5</v>
      </c>
      <c r="J433" s="44" t="n">
        <v>0</v>
      </c>
      <c r="K433" s="7" t="n">
        <f>I433-J433</f>
        <v>67.5</v>
      </c>
      <c r="L433" s="31" t="str">
        <v>Monthly check register</v>
      </c>
      <c r="M433" s="2" t="str">
        <v>3</v>
      </c>
      <c r="N433" s="5" t="str"/>
      <c r="O433" s="5" t="str">
        <v>METER REPAIRS-MATERIALS&amp;SUPPLY</v>
      </c>
      <c r="P433" s="2" t="str">
        <v>FIN-202607-03</v>
      </c>
    </row>
    <row r="434" ht="44" customHeight="1">
      <c r="A434" s="14" t="str">
        <v>Jan-Jul 2026</v>
      </c>
      <c r="B434" s="48" t="n">
        <v>46226</v>
      </c>
      <c r="C434" s="14" t="str">
        <v>Johnson Environmental Engineering</v>
      </c>
      <c r="D434" s="14" t="str">
        <v>59572</v>
      </c>
      <c r="E434" s="14" t="str">
        <v>26-01942</v>
      </c>
      <c r="F434" s="14" t="str">
        <v>1</v>
      </c>
      <c r="G434" s="14" t="str">
        <v>01-00-436-201</v>
      </c>
      <c r="H434" s="20" t="str">
        <v>ENG-HIRSH ROAD SWM GRANT APPL</v>
      </c>
      <c r="I434" s="49" t="n">
        <v>550</v>
      </c>
      <c r="J434" s="49" t="n">
        <v>0</v>
      </c>
      <c r="K434" s="22" t="n">
        <f>I434-J434</f>
        <v>550</v>
      </c>
      <c r="L434" s="50" t="str">
        <v>Monthly check register</v>
      </c>
      <c r="M434" s="14" t="str">
        <v>4</v>
      </c>
      <c r="N434" s="20" t="str"/>
      <c r="O434" s="20" t="str">
        <v>STORM SEWER MATERIALS/SUPPLIES</v>
      </c>
      <c r="P434" s="14" t="str">
        <v>FIN-202607-03</v>
      </c>
    </row>
  </sheetData>
  <hyperlinks>
    <hyperlink ref="L6" r:id="rIdSourceLink1"/>
    <hyperlink ref="L7" r:id="rIdSourceLink2"/>
    <hyperlink ref="L8" r:id="rIdSourceLink3"/>
    <hyperlink ref="L9" r:id="rIdSourceLink4"/>
    <hyperlink ref="L10" r:id="rIdSourceLink5"/>
    <hyperlink ref="L11" r:id="rIdSourceLink6"/>
    <hyperlink ref="L12" r:id="rIdSourceLink7"/>
    <hyperlink ref="L13" r:id="rIdSourceLink8"/>
    <hyperlink ref="L14" r:id="rIdSourceLink9"/>
    <hyperlink ref="L15" r:id="rIdSourceLink10"/>
    <hyperlink ref="L16" r:id="rIdSourceLink11"/>
    <hyperlink ref="L17" r:id="rIdSourceLink12"/>
    <hyperlink ref="L18" r:id="rIdSourceLink13"/>
    <hyperlink ref="L19" r:id="rIdSourceLink14"/>
    <hyperlink ref="L20" r:id="rIdSourceLink15"/>
    <hyperlink ref="L21" r:id="rIdSourceLink16"/>
    <hyperlink ref="L22" r:id="rIdSourceLink17"/>
    <hyperlink ref="L23" r:id="rIdSourceLink18"/>
    <hyperlink ref="L24" r:id="rIdSourceLink19"/>
    <hyperlink ref="L25" r:id="rIdSourceLink20"/>
    <hyperlink ref="L26" r:id="rIdSourceLink21"/>
    <hyperlink ref="L27" r:id="rIdSourceLink22"/>
    <hyperlink ref="L28" r:id="rIdSourceLink23"/>
    <hyperlink ref="L29" r:id="rIdSourceLink24"/>
    <hyperlink ref="L30" r:id="rIdSourceLink25"/>
    <hyperlink ref="L31" r:id="rIdSourceLink26"/>
    <hyperlink ref="L32" r:id="rIdSourceLink27"/>
    <hyperlink ref="L33" r:id="rIdSourceLink28"/>
    <hyperlink ref="L34" r:id="rIdSourceLink29"/>
    <hyperlink ref="L35" r:id="rIdSourceLink30"/>
    <hyperlink ref="L36" r:id="rIdSourceLink31"/>
    <hyperlink ref="L37" r:id="rIdSourceLink32"/>
    <hyperlink ref="L38" r:id="rIdSourceLink33"/>
    <hyperlink ref="L39" r:id="rIdSourceLink34"/>
    <hyperlink ref="L40" r:id="rIdSourceLink35"/>
    <hyperlink ref="L41" r:id="rIdSourceLink36"/>
    <hyperlink ref="L42" r:id="rIdSourceLink37"/>
    <hyperlink ref="L43" r:id="rIdSourceLink38"/>
    <hyperlink ref="L44" r:id="rIdSourceLink39"/>
    <hyperlink ref="L45" r:id="rIdSourceLink40"/>
    <hyperlink ref="L46" r:id="rIdSourceLink41"/>
    <hyperlink ref="L47" r:id="rIdSourceLink42"/>
    <hyperlink ref="L48" r:id="rIdSourceLink43"/>
    <hyperlink ref="L49" r:id="rIdSourceLink44"/>
    <hyperlink ref="L50" r:id="rIdSourceLink45"/>
    <hyperlink ref="L51" r:id="rIdSourceLink46"/>
    <hyperlink ref="L52" r:id="rIdSourceLink47"/>
    <hyperlink ref="L53" r:id="rIdSourceLink48"/>
    <hyperlink ref="L54" r:id="rIdSourceLink49"/>
    <hyperlink ref="L55" r:id="rIdSourceLink50"/>
    <hyperlink ref="L56" r:id="rIdSourceLink51"/>
    <hyperlink ref="L57" r:id="rIdSourceLink52"/>
    <hyperlink ref="L58" r:id="rIdSourceLink53"/>
    <hyperlink ref="L59" r:id="rIdSourceLink54"/>
    <hyperlink ref="L60" r:id="rIdSourceLink55"/>
    <hyperlink ref="L61" r:id="rIdSourceLink56"/>
    <hyperlink ref="L62" r:id="rIdSourceLink57"/>
    <hyperlink ref="L63" r:id="rIdSourceLink58"/>
    <hyperlink ref="L64" r:id="rIdSourceLink59"/>
    <hyperlink ref="L65" r:id="rIdSourceLink60"/>
    <hyperlink ref="L66" r:id="rIdSourceLink61"/>
    <hyperlink ref="L67" r:id="rIdSourceLink62"/>
    <hyperlink ref="L68" r:id="rIdSourceLink63"/>
    <hyperlink ref="L69" r:id="rIdSourceLink64"/>
    <hyperlink ref="L70" r:id="rIdSourceLink65"/>
    <hyperlink ref="L71" r:id="rIdSourceLink66"/>
    <hyperlink ref="L72" r:id="rIdSourceLink67"/>
    <hyperlink ref="L73" r:id="rIdSourceLink68"/>
    <hyperlink ref="L74" r:id="rIdSourceLink69"/>
    <hyperlink ref="L75" r:id="rIdSourceLink70"/>
    <hyperlink ref="L76" r:id="rIdSourceLink71"/>
    <hyperlink ref="L77" r:id="rIdSourceLink72"/>
    <hyperlink ref="L78" r:id="rIdSourceLink73"/>
    <hyperlink ref="L79" r:id="rIdSourceLink74"/>
    <hyperlink ref="L80" r:id="rIdSourceLink75"/>
    <hyperlink ref="L81" r:id="rIdSourceLink76"/>
    <hyperlink ref="L82" r:id="rIdSourceLink77"/>
    <hyperlink ref="L83" r:id="rIdSourceLink78"/>
    <hyperlink ref="L84" r:id="rIdSourceLink79"/>
    <hyperlink ref="L85" r:id="rIdSourceLink80"/>
    <hyperlink ref="L86" r:id="rIdSourceLink81"/>
    <hyperlink ref="L87" r:id="rIdSourceLink82"/>
    <hyperlink ref="L88" r:id="rIdSourceLink83"/>
    <hyperlink ref="L89" r:id="rIdSourceLink84"/>
    <hyperlink ref="L90" r:id="rIdSourceLink85"/>
    <hyperlink ref="L91" r:id="rIdSourceLink86"/>
    <hyperlink ref="L92" r:id="rIdSourceLink87"/>
    <hyperlink ref="L93" r:id="rIdSourceLink88"/>
    <hyperlink ref="L94" r:id="rIdSourceLink89"/>
    <hyperlink ref="L95" r:id="rIdSourceLink90"/>
    <hyperlink ref="L96" r:id="rIdSourceLink91"/>
    <hyperlink ref="L97" r:id="rIdSourceLink92"/>
    <hyperlink ref="L98" r:id="rIdSourceLink93"/>
    <hyperlink ref="L99" r:id="rIdSourceLink94"/>
    <hyperlink ref="L100" r:id="rIdSourceLink95"/>
    <hyperlink ref="L101" r:id="rIdSourceLink96"/>
    <hyperlink ref="L102" r:id="rIdSourceLink97"/>
    <hyperlink ref="L103" r:id="rIdSourceLink98"/>
    <hyperlink ref="L104" r:id="rIdSourceLink99"/>
    <hyperlink ref="L105" r:id="rIdSourceLink100"/>
    <hyperlink ref="L106" r:id="rIdSourceLink101"/>
    <hyperlink ref="L107" r:id="rIdSourceLink102"/>
    <hyperlink ref="L108" r:id="rIdSourceLink103"/>
    <hyperlink ref="L109" r:id="rIdSourceLink104"/>
    <hyperlink ref="L110" r:id="rIdSourceLink105"/>
    <hyperlink ref="L111" r:id="rIdSourceLink106"/>
    <hyperlink ref="L112" r:id="rIdSourceLink107"/>
    <hyperlink ref="L113" r:id="rIdSourceLink108"/>
    <hyperlink ref="L114" r:id="rIdSourceLink109"/>
    <hyperlink ref="L115" r:id="rIdSourceLink110"/>
    <hyperlink ref="L116" r:id="rIdSourceLink111"/>
    <hyperlink ref="L117" r:id="rIdSourceLink112"/>
    <hyperlink ref="L118" r:id="rIdSourceLink113"/>
    <hyperlink ref="L119" r:id="rIdSourceLink114"/>
    <hyperlink ref="L120" r:id="rIdSourceLink115"/>
    <hyperlink ref="L121" r:id="rIdSourceLink116"/>
    <hyperlink ref="L122" r:id="rIdSourceLink117"/>
    <hyperlink ref="L123" r:id="rIdSourceLink118"/>
    <hyperlink ref="L124" r:id="rIdSourceLink119"/>
    <hyperlink ref="L125" r:id="rIdSourceLink120"/>
    <hyperlink ref="L126" r:id="rIdSourceLink121"/>
    <hyperlink ref="L127" r:id="rIdSourceLink122"/>
    <hyperlink ref="L128" r:id="rIdSourceLink123"/>
    <hyperlink ref="L129" r:id="rIdSourceLink124"/>
    <hyperlink ref="L130" r:id="rIdSourceLink125"/>
    <hyperlink ref="L131" r:id="rIdSourceLink126"/>
    <hyperlink ref="L132" r:id="rIdSourceLink127"/>
    <hyperlink ref="L133" r:id="rIdSourceLink128"/>
    <hyperlink ref="L134" r:id="rIdSourceLink129"/>
    <hyperlink ref="L135" r:id="rIdSourceLink130"/>
    <hyperlink ref="L136" r:id="rIdSourceLink131"/>
    <hyperlink ref="L137" r:id="rIdSourceLink132"/>
    <hyperlink ref="L138" r:id="rIdSourceLink133"/>
    <hyperlink ref="L139" r:id="rIdSourceLink134"/>
    <hyperlink ref="L140" r:id="rIdSourceLink135"/>
    <hyperlink ref="L141" r:id="rIdSourceLink136"/>
    <hyperlink ref="L142" r:id="rIdSourceLink137"/>
    <hyperlink ref="L143" r:id="rIdSourceLink138"/>
    <hyperlink ref="L144" r:id="rIdSourceLink139"/>
    <hyperlink ref="L145" r:id="rIdSourceLink140"/>
    <hyperlink ref="L146" r:id="rIdSourceLink141"/>
    <hyperlink ref="L147" r:id="rIdSourceLink142"/>
    <hyperlink ref="L148" r:id="rIdSourceLink143"/>
    <hyperlink ref="L149" r:id="rIdSourceLink144"/>
    <hyperlink ref="L150" r:id="rIdSourceLink145"/>
    <hyperlink ref="L151" r:id="rIdSourceLink146"/>
    <hyperlink ref="L152" r:id="rIdSourceLink147"/>
    <hyperlink ref="L153" r:id="rIdSourceLink148"/>
    <hyperlink ref="L154" r:id="rIdSourceLink149"/>
    <hyperlink ref="L155" r:id="rIdSourceLink150"/>
    <hyperlink ref="L156" r:id="rIdSourceLink151"/>
    <hyperlink ref="L157" r:id="rIdSourceLink152"/>
    <hyperlink ref="L158" r:id="rIdSourceLink153"/>
    <hyperlink ref="L159" r:id="rIdSourceLink154"/>
    <hyperlink ref="L160" r:id="rIdSourceLink155"/>
    <hyperlink ref="L161" r:id="rIdSourceLink156"/>
    <hyperlink ref="L162" r:id="rIdSourceLink157"/>
    <hyperlink ref="L163" r:id="rIdSourceLink158"/>
    <hyperlink ref="L164" r:id="rIdSourceLink159"/>
    <hyperlink ref="L165" r:id="rIdSourceLink160"/>
    <hyperlink ref="L166" r:id="rIdSourceLink161"/>
    <hyperlink ref="L167" r:id="rIdSourceLink162"/>
    <hyperlink ref="L168" r:id="rIdSourceLink163"/>
    <hyperlink ref="L169" r:id="rIdSourceLink164"/>
    <hyperlink ref="L170" r:id="rIdSourceLink165"/>
    <hyperlink ref="L171" r:id="rIdSourceLink166"/>
    <hyperlink ref="L172" r:id="rIdSourceLink167"/>
    <hyperlink ref="L173" r:id="rIdSourceLink168"/>
    <hyperlink ref="L174" r:id="rIdSourceLink169"/>
    <hyperlink ref="L175" r:id="rIdSourceLink170"/>
    <hyperlink ref="L176" r:id="rIdSourceLink171"/>
    <hyperlink ref="L177" r:id="rIdSourceLink172"/>
    <hyperlink ref="L178" r:id="rIdSourceLink173"/>
    <hyperlink ref="L179" r:id="rIdSourceLink174"/>
    <hyperlink ref="L180" r:id="rIdSourceLink175"/>
    <hyperlink ref="L181" r:id="rIdSourceLink176"/>
    <hyperlink ref="L182" r:id="rIdSourceLink177"/>
    <hyperlink ref="L183" r:id="rIdSourceLink178"/>
    <hyperlink ref="L184" r:id="rIdSourceLink179"/>
    <hyperlink ref="L185" r:id="rIdSourceLink180"/>
    <hyperlink ref="L186" r:id="rIdSourceLink181"/>
    <hyperlink ref="L187" r:id="rIdSourceLink182"/>
    <hyperlink ref="L188" r:id="rIdSourceLink183"/>
    <hyperlink ref="L189" r:id="rIdSourceLink184"/>
    <hyperlink ref="L190" r:id="rIdSourceLink185"/>
    <hyperlink ref="L191" r:id="rIdSourceLink186"/>
    <hyperlink ref="L192" r:id="rIdSourceLink187"/>
    <hyperlink ref="L193" r:id="rIdSourceLink188"/>
    <hyperlink ref="L194" r:id="rIdSourceLink189"/>
    <hyperlink ref="L195" r:id="rIdSourceLink190"/>
    <hyperlink ref="L196" r:id="rIdSourceLink191"/>
    <hyperlink ref="L197" r:id="rIdSourceLink192"/>
    <hyperlink ref="L198" r:id="rIdSourceLink193"/>
    <hyperlink ref="L199" r:id="rIdSourceLink194"/>
    <hyperlink ref="L200" r:id="rIdSourceLink195"/>
    <hyperlink ref="L201" r:id="rIdSourceLink196"/>
    <hyperlink ref="L202" r:id="rIdSourceLink197"/>
    <hyperlink ref="L203" r:id="rIdSourceLink198"/>
    <hyperlink ref="L204" r:id="rIdSourceLink199"/>
    <hyperlink ref="L205" r:id="rIdSourceLink200"/>
    <hyperlink ref="L206" r:id="rIdSourceLink201"/>
    <hyperlink ref="L207" r:id="rIdSourceLink202"/>
    <hyperlink ref="L208" r:id="rIdSourceLink203"/>
    <hyperlink ref="L209" r:id="rIdSourceLink204"/>
    <hyperlink ref="L210" r:id="rIdSourceLink205"/>
    <hyperlink ref="L211" r:id="rIdSourceLink206"/>
    <hyperlink ref="L212" r:id="rIdSourceLink207"/>
    <hyperlink ref="L213" r:id="rIdSourceLink208"/>
    <hyperlink ref="L214" r:id="rIdSourceLink209"/>
    <hyperlink ref="L215" r:id="rIdSourceLink210"/>
    <hyperlink ref="L216" r:id="rIdSourceLink211"/>
    <hyperlink ref="L217" r:id="rIdSourceLink212"/>
    <hyperlink ref="L218" r:id="rIdSourceLink213"/>
    <hyperlink ref="L219" r:id="rIdSourceLink214"/>
    <hyperlink ref="L220" r:id="rIdSourceLink215"/>
    <hyperlink ref="L221" r:id="rIdSourceLink216"/>
    <hyperlink ref="L222" r:id="rIdSourceLink217"/>
    <hyperlink ref="L223" r:id="rIdSourceLink218"/>
    <hyperlink ref="L224" r:id="rIdSourceLink219"/>
    <hyperlink ref="L225" r:id="rIdSourceLink220"/>
    <hyperlink ref="L226" r:id="rIdSourceLink221"/>
    <hyperlink ref="L227" r:id="rIdSourceLink222"/>
    <hyperlink ref="L228" r:id="rIdSourceLink223"/>
    <hyperlink ref="L229" r:id="rIdSourceLink224"/>
    <hyperlink ref="L230" r:id="rIdSourceLink225"/>
    <hyperlink ref="L231" r:id="rIdSourceLink226"/>
    <hyperlink ref="L232" r:id="rIdSourceLink227"/>
    <hyperlink ref="L233" r:id="rIdSourceLink228"/>
    <hyperlink ref="L234" r:id="rIdSourceLink229"/>
    <hyperlink ref="L235" r:id="rIdSourceLink230"/>
    <hyperlink ref="L236" r:id="rIdSourceLink231"/>
    <hyperlink ref="L237" r:id="rIdSourceLink232"/>
    <hyperlink ref="L238" r:id="rIdSourceLink233"/>
    <hyperlink ref="L239" r:id="rIdSourceLink234"/>
    <hyperlink ref="L240" r:id="rIdSourceLink235"/>
    <hyperlink ref="L241" r:id="rIdSourceLink236"/>
    <hyperlink ref="L242" r:id="rIdSourceLink237"/>
    <hyperlink ref="L243" r:id="rIdSourceLink238"/>
    <hyperlink ref="L244" r:id="rIdSourceLink239"/>
    <hyperlink ref="L245" r:id="rIdSourceLink240"/>
    <hyperlink ref="L246" r:id="rIdSourceLink241"/>
    <hyperlink ref="L247" r:id="rIdSourceLink242"/>
    <hyperlink ref="L248" r:id="rIdSourceLink243"/>
    <hyperlink ref="L249" r:id="rIdSourceLink244"/>
    <hyperlink ref="L250" r:id="rIdSourceLink245"/>
    <hyperlink ref="L251" r:id="rIdSourceLink246"/>
    <hyperlink ref="L252" r:id="rIdSourceLink247"/>
    <hyperlink ref="L253" r:id="rIdSourceLink248"/>
    <hyperlink ref="L254" r:id="rIdSourceLink249"/>
    <hyperlink ref="L255" r:id="rIdSourceLink250"/>
    <hyperlink ref="L256" r:id="rIdSourceLink251"/>
    <hyperlink ref="L257" r:id="rIdSourceLink252"/>
    <hyperlink ref="L258" r:id="rIdSourceLink253"/>
    <hyperlink ref="L259" r:id="rIdSourceLink254"/>
    <hyperlink ref="L260" r:id="rIdSourceLink255"/>
    <hyperlink ref="L261" r:id="rIdSourceLink256"/>
    <hyperlink ref="L262" r:id="rIdSourceLink257"/>
    <hyperlink ref="L263" r:id="rIdSourceLink258"/>
    <hyperlink ref="L264" r:id="rIdSourceLink259"/>
    <hyperlink ref="L265" r:id="rIdSourceLink260"/>
    <hyperlink ref="L266" r:id="rIdSourceLink261"/>
    <hyperlink ref="L267" r:id="rIdSourceLink262"/>
    <hyperlink ref="L268" r:id="rIdSourceLink263"/>
    <hyperlink ref="L269" r:id="rIdSourceLink264"/>
    <hyperlink ref="L270" r:id="rIdSourceLink265"/>
    <hyperlink ref="L271" r:id="rIdSourceLink266"/>
    <hyperlink ref="L272" r:id="rIdSourceLink267"/>
    <hyperlink ref="L273" r:id="rIdSourceLink268"/>
    <hyperlink ref="L274" r:id="rIdSourceLink269"/>
    <hyperlink ref="L275" r:id="rIdSourceLink270"/>
    <hyperlink ref="L276" r:id="rIdSourceLink271"/>
    <hyperlink ref="L277" r:id="rIdSourceLink272"/>
    <hyperlink ref="L278" r:id="rIdSourceLink273"/>
    <hyperlink ref="L279" r:id="rIdSourceLink274"/>
    <hyperlink ref="L280" r:id="rIdSourceLink275"/>
    <hyperlink ref="L281" r:id="rIdSourceLink276"/>
    <hyperlink ref="L282" r:id="rIdSourceLink277"/>
    <hyperlink ref="L283" r:id="rIdSourceLink278"/>
    <hyperlink ref="L284" r:id="rIdSourceLink279"/>
    <hyperlink ref="L285" r:id="rIdSourceLink280"/>
    <hyperlink ref="L286" r:id="rIdSourceLink281"/>
    <hyperlink ref="L287" r:id="rIdSourceLink282"/>
    <hyperlink ref="L288" r:id="rIdSourceLink283"/>
    <hyperlink ref="L289" r:id="rIdSourceLink284"/>
    <hyperlink ref="L290" r:id="rIdSourceLink285"/>
    <hyperlink ref="L291" r:id="rIdSourceLink286"/>
    <hyperlink ref="L292" r:id="rIdSourceLink287"/>
    <hyperlink ref="L293" r:id="rIdSourceLink288"/>
    <hyperlink ref="L294" r:id="rIdSourceLink289"/>
    <hyperlink ref="L295" r:id="rIdSourceLink290"/>
    <hyperlink ref="L296" r:id="rIdSourceLink291"/>
    <hyperlink ref="L297" r:id="rIdSourceLink292"/>
    <hyperlink ref="L298" r:id="rIdSourceLink293"/>
    <hyperlink ref="L299" r:id="rIdSourceLink294"/>
    <hyperlink ref="L300" r:id="rIdSourceLink295"/>
    <hyperlink ref="L301" r:id="rIdSourceLink296"/>
    <hyperlink ref="L302" r:id="rIdSourceLink297"/>
    <hyperlink ref="L303" r:id="rIdSourceLink298"/>
    <hyperlink ref="L304" r:id="rIdSourceLink299"/>
    <hyperlink ref="L305" r:id="rIdSourceLink300"/>
    <hyperlink ref="L306" r:id="rIdSourceLink301"/>
    <hyperlink ref="L307" r:id="rIdSourceLink302"/>
    <hyperlink ref="L308" r:id="rIdSourceLink303"/>
    <hyperlink ref="L309" r:id="rIdSourceLink304"/>
    <hyperlink ref="L310" r:id="rIdSourceLink305"/>
    <hyperlink ref="L311" r:id="rIdSourceLink306"/>
    <hyperlink ref="L312" r:id="rIdSourceLink307"/>
    <hyperlink ref="L313" r:id="rIdSourceLink308"/>
    <hyperlink ref="L314" r:id="rIdSourceLink309"/>
    <hyperlink ref="L315" r:id="rIdSourceLink310"/>
    <hyperlink ref="L316" r:id="rIdSourceLink311"/>
    <hyperlink ref="L317" r:id="rIdSourceLink312"/>
    <hyperlink ref="L318" r:id="rIdSourceLink313"/>
    <hyperlink ref="L319" r:id="rIdSourceLink314"/>
    <hyperlink ref="L320" r:id="rIdSourceLink315"/>
    <hyperlink ref="L321" r:id="rIdSourceLink316"/>
    <hyperlink ref="L322" r:id="rIdSourceLink317"/>
    <hyperlink ref="L323" r:id="rIdSourceLink318"/>
    <hyperlink ref="L324" r:id="rIdSourceLink319"/>
    <hyperlink ref="L325" r:id="rIdSourceLink320"/>
    <hyperlink ref="L326" r:id="rIdSourceLink321"/>
    <hyperlink ref="L327" r:id="rIdSourceLink322"/>
    <hyperlink ref="L328" r:id="rIdSourceLink323"/>
    <hyperlink ref="L329" r:id="rIdSourceLink324"/>
    <hyperlink ref="L330" r:id="rIdSourceLink325"/>
    <hyperlink ref="L331" r:id="rIdSourceLink326"/>
    <hyperlink ref="L332" r:id="rIdSourceLink327"/>
    <hyperlink ref="L333" r:id="rIdSourceLink328"/>
    <hyperlink ref="L334" r:id="rIdSourceLink329"/>
    <hyperlink ref="L335" r:id="rIdSourceLink330"/>
    <hyperlink ref="L336" r:id="rIdSourceLink331"/>
    <hyperlink ref="L337" r:id="rIdSourceLink332"/>
    <hyperlink ref="L338" r:id="rIdSourceLink333"/>
    <hyperlink ref="L339" r:id="rIdSourceLink334"/>
    <hyperlink ref="L340" r:id="rIdSourceLink335"/>
    <hyperlink ref="L341" r:id="rIdSourceLink336"/>
    <hyperlink ref="L342" r:id="rIdSourceLink337"/>
    <hyperlink ref="L343" r:id="rIdSourceLink338"/>
    <hyperlink ref="L344" r:id="rIdSourceLink339"/>
    <hyperlink ref="L345" r:id="rIdSourceLink340"/>
    <hyperlink ref="L346" r:id="rIdSourceLink341"/>
    <hyperlink ref="L347" r:id="rIdSourceLink342"/>
    <hyperlink ref="L348" r:id="rIdSourceLink343"/>
    <hyperlink ref="L349" r:id="rIdSourceLink344"/>
    <hyperlink ref="L350" r:id="rIdSourceLink345"/>
    <hyperlink ref="L351" r:id="rIdSourceLink346"/>
    <hyperlink ref="L352" r:id="rIdSourceLink347"/>
    <hyperlink ref="L353" r:id="rIdSourceLink348"/>
    <hyperlink ref="L354" r:id="rIdSourceLink349"/>
    <hyperlink ref="L355" r:id="rIdSourceLink350"/>
    <hyperlink ref="L356" r:id="rIdSourceLink351"/>
    <hyperlink ref="L357" r:id="rIdSourceLink352"/>
    <hyperlink ref="L358" r:id="rIdSourceLink353"/>
    <hyperlink ref="L359" r:id="rIdSourceLink354"/>
    <hyperlink ref="L360" r:id="rIdSourceLink355"/>
    <hyperlink ref="L361" r:id="rIdSourceLink356"/>
    <hyperlink ref="L362" r:id="rIdSourceLink357"/>
    <hyperlink ref="L363" r:id="rIdSourceLink358"/>
    <hyperlink ref="L364" r:id="rIdSourceLink359"/>
    <hyperlink ref="L365" r:id="rIdSourceLink360"/>
    <hyperlink ref="L366" r:id="rIdSourceLink361"/>
    <hyperlink ref="L367" r:id="rIdSourceLink362"/>
    <hyperlink ref="L368" r:id="rIdSourceLink363"/>
    <hyperlink ref="L369" r:id="rIdSourceLink364"/>
    <hyperlink ref="L370" r:id="rIdSourceLink365"/>
    <hyperlink ref="L371" r:id="rIdSourceLink366"/>
    <hyperlink ref="L372" r:id="rIdSourceLink367"/>
    <hyperlink ref="L373" r:id="rIdSourceLink368"/>
    <hyperlink ref="L374" r:id="rIdSourceLink369"/>
    <hyperlink ref="L375" r:id="rIdSourceLink370"/>
    <hyperlink ref="L376" r:id="rIdSourceLink371"/>
    <hyperlink ref="L377" r:id="rIdSourceLink372"/>
    <hyperlink ref="L378" r:id="rIdSourceLink373"/>
    <hyperlink ref="L379" r:id="rIdSourceLink374"/>
    <hyperlink ref="L380" r:id="rIdSourceLink375"/>
    <hyperlink ref="L381" r:id="rIdSourceLink376"/>
    <hyperlink ref="L382" r:id="rIdSourceLink377"/>
    <hyperlink ref="L383" r:id="rIdSourceLink378"/>
    <hyperlink ref="L384" r:id="rIdSourceLink379"/>
    <hyperlink ref="L385" r:id="rIdSourceLink380"/>
    <hyperlink ref="L386" r:id="rIdSourceLink381"/>
    <hyperlink ref="L387" r:id="rIdSourceLink382"/>
    <hyperlink ref="L388" r:id="rIdSourceLink383"/>
    <hyperlink ref="L389" r:id="rIdSourceLink384"/>
    <hyperlink ref="L390" r:id="rIdSourceLink385"/>
    <hyperlink ref="L391" r:id="rIdSourceLink386"/>
    <hyperlink ref="L392" r:id="rIdSourceLink387"/>
    <hyperlink ref="L393" r:id="rIdSourceLink388"/>
    <hyperlink ref="L394" r:id="rIdSourceLink389"/>
    <hyperlink ref="L395" r:id="rIdSourceLink390"/>
    <hyperlink ref="L396" r:id="rIdSourceLink391"/>
    <hyperlink ref="L397" r:id="rIdSourceLink392"/>
    <hyperlink ref="L398" r:id="rIdSourceLink393"/>
    <hyperlink ref="L399" r:id="rIdSourceLink394"/>
    <hyperlink ref="L400" r:id="rIdSourceLink395"/>
    <hyperlink ref="L401" r:id="rIdSourceLink396"/>
    <hyperlink ref="L402" r:id="rIdSourceLink397"/>
    <hyperlink ref="L403" r:id="rIdSourceLink398"/>
    <hyperlink ref="L404" r:id="rIdSourceLink399"/>
    <hyperlink ref="L405" r:id="rIdSourceLink400"/>
    <hyperlink ref="L406" r:id="rIdSourceLink401"/>
    <hyperlink ref="L407" r:id="rIdSourceLink402"/>
    <hyperlink ref="L408" r:id="rIdSourceLink403"/>
    <hyperlink ref="L409" r:id="rIdSourceLink404"/>
    <hyperlink ref="L410" r:id="rIdSourceLink405"/>
    <hyperlink ref="L411" r:id="rIdSourceLink406"/>
    <hyperlink ref="L412" r:id="rIdSourceLink407"/>
    <hyperlink ref="L413" r:id="rIdSourceLink408"/>
    <hyperlink ref="L414" r:id="rIdSourceLink409"/>
    <hyperlink ref="L415" r:id="rIdSourceLink410"/>
    <hyperlink ref="L416" r:id="rIdSourceLink411"/>
    <hyperlink ref="L417" r:id="rIdSourceLink412"/>
    <hyperlink ref="L418" r:id="rIdSourceLink413"/>
    <hyperlink ref="L419" r:id="rIdSourceLink414"/>
    <hyperlink ref="L420" r:id="rIdSourceLink415"/>
    <hyperlink ref="L421" r:id="rIdSourceLink416"/>
    <hyperlink ref="L422" r:id="rIdSourceLink417"/>
    <hyperlink ref="L423" r:id="rIdSourceLink418"/>
    <hyperlink ref="L424" r:id="rIdSourceLink419"/>
    <hyperlink ref="L425" r:id="rIdSourceLink420"/>
    <hyperlink ref="L426" r:id="rIdSourceLink421"/>
    <hyperlink ref="L427" r:id="rIdSourceLink422"/>
    <hyperlink ref="L428" r:id="rIdSourceLink423"/>
    <hyperlink ref="L429" r:id="rIdSourceLink424"/>
    <hyperlink ref="L430" r:id="rIdSourceLink425"/>
    <hyperlink ref="L431" r:id="rIdSourceLink426"/>
    <hyperlink ref="L432" r:id="rIdSourceLink427"/>
    <hyperlink ref="L433" r:id="rIdSourceLink428"/>
    <hyperlink ref="L434" r:id="rIdSourceLink429"/>
  </hyperlinks>
  <pageMargins left="0.7" right="0.7" top="0.75" bottom="0.75" header="0.3" footer="0.3"/>
  <tableParts count="1">
    <tablePart r:id="Re3d507e3636e485b"/>
  </tableParts>
</worksheet>
</file>